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00" documentId="13_ncr:1_{F6CB121F-512D-4AA6-A0C1-0FB36C537598}" xr6:coauthVersionLast="47" xr6:coauthVersionMax="47" xr10:uidLastSave="{8E3EFDB5-1CB9-49C8-9A99-24F04C7839EB}"/>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<sst xmlns="http://schemas.openxmlformats.org/spreadsheetml/2006/main" count="178602" uniqueCount="39083">
  <si>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</si>
  <si>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</si>
  <si>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</si>
  <si>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</si>
  <si>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</si>
  <si>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</si>
  <si>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</si>
  <si>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</si>
  <si>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</si>
  <si>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</si>
  <si>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</si>
  <si>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</si>
  <si>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</si>
  <si>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</si>
  <si>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</si>
  <si>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</si>
  <si>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</si>
  <si>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</si>
  <si>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</si>
  <si>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</si>
  <si>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</si>
  <si>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</si>
  <si>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</si>
  <si>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</si>
  <si>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</si>
  <si>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</si>
  <si>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</si>
  <si>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</si>
  <si>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</si>
  <si>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</si>
  <si>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</si>
  <si>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</si>
  <si>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</si>
  <si>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</si>
  <si>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</si>
  <si>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</si>
  <si>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</si>
  <si>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</si>
  <si>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</si>
  <si>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</si>
  <si>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</si>
  <si>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</si>
  <si>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</si>
  <si>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</si>
  <si>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</si>
  <si>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</si>
  <si>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</si>
  <si>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</si>
  <si>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</si>
  <si>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</si>
  <si>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</si>
  <si>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</si>
  <si>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</si>
  <si>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</si>
  <si>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</si>
  <si>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</si>
  <si>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</si>
  <si>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</si>
  <si>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</si>
  <si>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</si>
  <si>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</si>
  <si>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</si>
  <si>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</si>
  <si>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</si>
  <si>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</si>
  <si>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</si>
  <si>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</si>
  <si>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</si>
  <si>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</si>
  <si>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</si>
  <si>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</si>
  <si>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</si>
  <si>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</si>
  <si>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</si>
  <si>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</si>
  <si>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</si>
  <si>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</si>
  <si>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</si>
  <si>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</si>
  <si>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</si>
  <si>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</si>
  <si>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</si>
  <si>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</si>
  <si>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</si>
  <si>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</si>
  <si>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</si>
  <si>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</si>
  <si>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</si>
  <si>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</si>
  <si>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</si>
  <si>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</si>
  <si>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</si>
  <si>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</si>
  <si>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</si>
  <si>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</si>
  <si>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</si>
  <si>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</si>
  <si>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</si>
  <si>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</si>
  <si>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</si>
  <si>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</si>
  <si>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</si>
  <si>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</si>
  <si>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</si>
  <si>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</si>
  <si>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</si>
  <si>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</si>
  <si>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</si>
  <si>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</si>
  <si>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</si>
  <si>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</si>
  <si>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</si>
  <si>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</si>
  <si>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</si>
  <si>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</si>
  <si>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</si>
  <si>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</si>
  <si>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</si>
  <si>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</si>
  <si>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</si>
  <si>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</si>
  <si>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</si>
  <si>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</si>
  <si>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</si>
  <si>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</si>
  <si>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</si>
  <si>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</si>
  <si>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</si>
  <si>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</si>
  <si>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</si>
  <si>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</si>
  <si>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</si>
  <si>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</si>
  <si>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</si>
  <si>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</si>
  <si>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</si>
  <si>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</si>
  <si>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</si>
  <si>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</si>
  <si>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</si>
  <si>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</si>
  <si>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</si>
  <si>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</si>
  <si>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</si>
  <si>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</si>
  <si>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</si>
  <si>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</si>
  <si>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</si>
  <si>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</si>
  <si>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</si>
  <si>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</si>
  <si>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</si>
  <si>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</si>
  <si>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</si>
  <si>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</si>
  <si>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</si>
  <si>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</si>
  <si>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</si>
  <si>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</si>
  <si>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</si>
  <si>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</si>
  <si>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</si>
  <si>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</si>
  <si>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</si>
  <si>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</si>
  <si>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</si>
  <si>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</si>
  <si>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</si>
  <si>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</si>
  <si>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</si>
  <si>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</si>
  <si>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</si>
  <si>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</si>
  <si>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</si>
  <si>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</si>
  <si>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</si>
  <si>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</si>
  <si>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</si>
  <si>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</si>
  <si>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</si>
  <si>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</si>
  <si>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</si>
  <si>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</si>
  <si>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</si>
  <si>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</si>
  <si>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</si>
  <si>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</si>
  <si>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</si>
  <si>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</si>
  <si>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</si>
  <si>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</si>
  <si>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</si>
  <si>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</si>
  <si>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</si>
  <si>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</si>
  <si>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</si>
  <si>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</si>
  <si>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</si>
  <si>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</si>
  <si>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</si>
  <si>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</si>
  <si>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</si>
  <si>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</si>
  <si>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</si>
  <si>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</si>
  <si>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</si>
  <si>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</si>
  <si>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</si>
  <si>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</si>
  <si>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</si>
  <si>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</si>
  <si>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</si>
  <si>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</si>
  <si>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</si>
  <si>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</si>
  <si>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</si>
  <si>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</si>
  <si>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</si>
  <si>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</si>
  <si>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</si>
  <si>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</si>
  <si>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</si>
  <si>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</si>
  <si>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</si>
  <si>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</si>
  <si>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</si>
  <si>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</si>
  <si>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</si>
  <si>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</si>
  <si>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</si>
  <si>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</si>
  <si>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</si>
  <si>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</si>
  <si>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</si>
  <si>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</si>
  <si>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</si>
  <si>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</si>
  <si>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</si>
  <si>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</si>
  <si>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</si>
  <si>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</si>
  <si>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</si>
  <si>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</si>
  <si>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</si>
  <si>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</si>
  <si>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</si>
  <si>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</si>
  <si>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</si>
  <si>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</si>
  <si>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</si>
  <si>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</si>
  <si>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</si>
  <si>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</si>
  <si>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</si>
  <si>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</si>
  <si>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</si>
  <si>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</si>
  <si>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</si>
  <si>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</si>
  <si>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</si>
  <si>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</si>
  <si>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</si>
  <si>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</si>
  <si>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</si>
  <si>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</si>
  <si>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</si>
  <si>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</si>
  <si>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</si>
  <si>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</si>
  <si>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</si>
  <si>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</si>
  <si>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</si>
  <si>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</si>
  <si>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</si>
  <si>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</si>
  <si>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</si>
  <si>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</si>
  <si>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</si>
  <si>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</si>
  <si>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</si>
  <si>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</si>
  <si>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</si>
  <si>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</si>
  <si>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</si>
  <si>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</si>
  <si>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</si>
  <si>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</si>
  <si>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</si>
  <si>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</si>
  <si>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</si>
  <si>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</si>
  <si>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</si>
  <si>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</si>
  <si>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</si>
  <si>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</si>
  <si>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</si>
  <si>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</si>
  <si>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</si>
  <si>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</si>
  <si>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</si>
  <si>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</si>
  <si>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</si>
  <si>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</si>
  <si>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</si>
  <si>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</si>
  <si>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</si>
  <si>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</si>
  <si>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</si>
  <si>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</si>
  <si>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</si>
  <si>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</si>
  <si>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</si>
  <si>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</si>
  <si>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</si>
  <si>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</si>
  <si>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</si>
  <si>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</si>
  <si>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</si>
  <si>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</si>
  <si>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</si>
  <si>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</si>
  <si>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</si>
  <si>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</si>
  <si>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</si>
  <si>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</si>
  <si>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</si>
  <si>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</si>
  <si>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</si>
  <si>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</si>
  <si>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</si>
  <si>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</si>
  <si>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</si>
  <si>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</si>
  <si>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</si>
  <si>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</si>
  <si>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</si>
  <si>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</si>
  <si>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</si>
  <si>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</si>
  <si>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</si>
  <si>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</si>
  <si>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</si>
  <si>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</si>
  <si>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</si>
  <si>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</si>
  <si>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</si>
  <si>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</si>
  <si>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</si>
  <si>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</si>
  <si>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</si>
  <si>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</si>
  <si>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</si>
  <si>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</si>
  <si>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</si>
  <si>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</si>
  <si>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</si>
  <si>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</si>
  <si>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</si>
  <si>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</si>
  <si>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</si>
  <si>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</si>
  <si>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</si>
  <si>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</si>
  <si>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</si>
  <si>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</si>
  <si>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</si>
  <si>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</si>
  <si>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</si>
  <si>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</si>
  <si>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</si>
  <si>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</si>
  <si>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</si>
  <si>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</si>
  <si>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</si>
  <si>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</si>
  <si>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</si>
  <si>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</si>
  <si>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</si>
  <si>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</si>
  <si>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</si>
  <si>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</si>
  <si>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</si>
  <si>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</si>
  <si>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</si>
  <si>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</si>
  <si>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</si>
  <si>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</si>
  <si>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</si>
  <si>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</si>
  <si>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</si>
  <si>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</si>
  <si>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</si>
  <si>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</si>
  <si>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</si>
  <si>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</si>
  <si>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</si>
  <si>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</si>
  <si>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</si>
  <si>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</si>
  <si>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</si>
  <si>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</si>
  <si>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</si>
  <si>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</si>
  <si>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</si>
  <si>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</si>
  <si>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</si>
  <si>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</si>
  <si>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</si>
  <si>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</si>
  <si>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</si>
  <si>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</si>
  <si>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</si>
  <si>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</si>
  <si>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</si>
  <si>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</si>
  <si>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</si>
  <si>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</si>
  <si>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</si>
  <si>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</si>
  <si>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</si>
  <si>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</si>
  <si>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</si>
  <si>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</si>
  <si>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</si>
  <si>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</si>
  <si>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</si>
  <si>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</si>
  <si>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</si>
  <si>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</si>
  <si>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</si>
  <si>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</si>
  <si>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</si>
  <si>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</si>
  <si>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</si>
  <si>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</si>
  <si>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</si>
  <si>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</si>
  <si>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</si>
  <si>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</si>
  <si>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</si>
  <si>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</si>
  <si>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</si>
  <si>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</si>
  <si>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</si>
  <si>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</si>
  <si>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</si>
  <si>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</si>
  <si>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</si>
  <si>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</si>
  <si>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</si>
  <si>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</si>
  <si>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</si>
  <si>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</si>
  <si>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</si>
  <si>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</si>
  <si>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</si>
  <si>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</si>
  <si>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</si>
  <si>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</si>
  <si>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</si>
  <si>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</si>
  <si>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</si>
  <si>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</si>
  <si>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</si>
  <si>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</si>
  <si>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</si>
  <si>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</si>
  <si>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</si>
  <si>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</si>
  <si>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</si>
  <si>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</si>
  <si>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</si>
  <si>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</si>
  <si>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</si>
  <si>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</si>
  <si>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</si>
  <si>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</si>
  <si>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</si>
  <si>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</si>
  <si>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</si>
  <si>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</si>
  <si>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</si>
  <si>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</si>
  <si>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</si>
  <si>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</si>
  <si>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</si>
  <si>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</si>
  <si>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</si>
  <si>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</si>
  <si>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</si>
  <si>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</si>
  <si>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</si>
  <si>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</si>
  <si>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</si>
  <si>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</si>
  <si>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</si>
  <si>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</si>
  <si>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</si>
  <si>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</si>
  <si>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</si>
  <si>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</si>
  <si>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</si>
  <si>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</si>
  <si>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</si>
  <si>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</si>
  <si>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</si>
  <si>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</si>
  <si>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</si>
  <si>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</si>
  <si>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</si>
  <si>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</si>
  <si>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</si>
  <si>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</si>
  <si>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</si>
  <si>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</si>
  <si>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</si>
  <si>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</si>
  <si>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</si>
  <si>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</si>
  <si>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</si>
  <si>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</si>
  <si>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</si>
  <si>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</si>
  <si>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</si>
  <si>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</si>
  <si>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</si>
  <si>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</si>
  <si>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</si>
  <si>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</si>
  <si>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</si>
  <si>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</si>
  <si>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</si>
  <si>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</si>
  <si>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</si>
  <si>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</si>
  <si>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</si>
  <si>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</si>
  <si>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</si>
  <si>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</si>
  <si>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</si>
  <si>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</si>
  <si>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</si>
  <si>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</si>
  <si>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</si>
  <si>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</si>
  <si>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</si>
  <si>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</si>
  <si>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</si>
  <si>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</si>
  <si>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</si>
  <si>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</si>
  <si>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</si>
  <si>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</si>
  <si>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</si>
  <si>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</si>
  <si>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</si>
  <si>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</si>
  <si>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</si>
  <si>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</si>
  <si>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</si>
  <si>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</si>
  <si>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</si>
  <si>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</si>
  <si>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</si>
  <si>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</si>
  <si>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</si>
  <si>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</si>
  <si>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</si>
  <si>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</si>
  <si>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</si>
  <si>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</si>
  <si>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</si>
  <si>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</si>
  <si>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</si>
  <si>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</si>
  <si>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</si>
  <si>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</si>
  <si>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</si>
  <si>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</si>
  <si>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</si>
  <si>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</si>
  <si>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</si>
  <si>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</si>
  <si>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</si>
  <si>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</si>
  <si>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</si>
  <si>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</si>
  <si>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</si>
  <si>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</si>
  <si>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</si>
  <si>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</si>
  <si>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</si>
  <si>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</si>
  <si>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</si>
  <si>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</si>
  <si>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</si>
  <si>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</si>
  <si>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</si>
  <si>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</si>
  <si>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</si>
  <si>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</si>
  <si>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</si>
  <si>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</si>
  <si>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</si>
  <si>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</si>
  <si>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</si>
  <si>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</si>
  <si>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</si>
  <si>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</si>
  <si>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</si>
  <si>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</si>
  <si>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</si>
  <si>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</si>
  <si>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</si>
  <si>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</si>
  <si>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</si>
  <si>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</si>
  <si>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</si>
  <si>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</si>
  <si>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</si>
  <si>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</si>
  <si>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</si>
  <si>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</si>
  <si>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</si>
  <si>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</si>
  <si>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</si>
  <si>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</si>
  <si>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</si>
  <si>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</si>
  <si>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</si>
  <si>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</si>
  <si>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</si>
  <si>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</si>
  <si>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</si>
  <si>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</si>
  <si>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</si>
  <si>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</si>
  <si>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</si>
  <si>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</si>
  <si>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</si>
  <si>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</si>
  <si>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</si>
  <si>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</si>
  <si>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</si>
  <si>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</si>
  <si>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</si>
  <si>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</si>
  <si>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</si>
  <si>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</si>
  <si>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</si>
  <si>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</si>
  <si>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</si>
  <si>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</si>
  <si>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</si>
  <si>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</si>
  <si>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</si>
  <si>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</si>
  <si>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</si>
  <si>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</si>
  <si>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</si>
  <si>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</si>
  <si>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</si>
  <si>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</si>
  <si>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</si>
  <si>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</si>
  <si>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</si>
  <si>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</si>
  <si>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</si>
  <si>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</si>
  <si>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</si>
  <si>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</si>
  <si>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</si>
  <si>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</si>
  <si>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</si>
  <si>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</si>
  <si>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</si>
  <si>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</si>
  <si>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</si>
  <si>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</si>
  <si>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</si>
  <si>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</si>
  <si>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</si>
  <si>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</si>
  <si>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</si>
  <si>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</si>
  <si>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</si>
  <si>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</si>
  <si>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</si>
  <si>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</si>
  <si>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</si>
  <si>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</si>
  <si>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</si>
  <si>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</si>
  <si>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</si>
  <si>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</si>
  <si>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</si>
  <si>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</si>
  <si>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</si>
  <si>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</si>
  <si>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</si>
  <si>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</si>
  <si>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</si>
  <si>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</si>
  <si>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</si>
  <si>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</si>
  <si>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</si>
  <si>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</si>
  <si>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</si>
  <si>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</si>
  <si>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</si>
  <si>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</si>
  <si>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</si>
  <si>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</si>
  <si>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</si>
  <si>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</si>
  <si>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</si>
  <si>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</si>
  <si>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</si>
  <si>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</si>
  <si>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</si>
  <si>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</si>
  <si>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</si>
  <si>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</si>
  <si>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</si>
  <si>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</si>
  <si>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</si>
  <si>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</si>
  <si>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</si>
  <si>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</si>
  <si>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</si>
  <si>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</si>
  <si>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</si>
  <si>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</si>
  <si>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</si>
  <si>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</si>
  <si>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</si>
  <si>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</si>
  <si>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</si>
  <si>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</si>
  <si>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</si>
  <si>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</si>
  <si>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</si>
  <si>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</si>
  <si>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</si>
  <si>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</si>
  <si>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</si>
  <si>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</si>
  <si>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</si>
  <si>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</si>
  <si>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</si>
  <si>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</si>
  <si>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</si>
  <si>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</si>
  <si>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</si>
  <si>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</si>
  <si>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</si>
  <si>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</si>
  <si>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</si>
  <si>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</si>
  <si>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</si>
  <si>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</si>
  <si>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</si>
  <si>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</si>
  <si>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</si>
  <si>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</si>
  <si>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</si>
  <si>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</si>
  <si>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</si>
  <si>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</si>
  <si>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</si>
  <si>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</si>
  <si>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</si>
  <si>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</si>
  <si>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</si>
  <si>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</si>
  <si>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</si>
  <si>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</si>
  <si>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</si>
  <si>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</si>
  <si>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</si>
  <si>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</si>
  <si>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</si>
  <si>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</si>
  <si>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</si>
  <si>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</si>
  <si>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</si>
  <si>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</si>
  <si>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</si>
  <si>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</si>
  <si>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</si>
  <si>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</si>
  <si>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</si>
  <si>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</si>
  <si>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</si>
  <si>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</si>
  <si>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</si>
  <si>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</si>
  <si>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</si>
  <si>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</si>
  <si>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</si>
  <si>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</si>
  <si>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</si>
  <si>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</si>
  <si>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</si>
  <si>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</si>
  <si>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</si>
  <si>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</si>
  <si>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</si>
  <si>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</si>
  <si>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</si>
  <si>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</si>
  <si>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</si>
  <si>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</si>
  <si>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</si>
  <si>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</si>
  <si>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</si>
  <si>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</si>
  <si>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</si>
  <si>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</si>
  <si>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</si>
  <si>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</si>
  <si>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</si>
  <si>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</si>
  <si>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</si>
  <si>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</si>
  <si>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</si>
  <si>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</si>
  <si>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</si>
  <si>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</si>
  <si>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</si>
  <si>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</si>
  <si>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</si>
  <si>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</si>
  <si>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</si>
  <si>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</si>
  <si>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</si>
  <si>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</si>
  <si>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</si>
  <si>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</si>
  <si>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</si>
  <si>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</si>
  <si>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</si>
  <si>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</si>
  <si>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</si>
  <si>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</si>
  <si>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</si>
  <si>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</si>
  <si>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</si>
  <si>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</si>
  <si>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</si>
  <si>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</si>
  <si>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</si>
  <si>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</si>
  <si>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</si>
  <si>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</si>
  <si>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</si>
  <si>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</si>
  <si>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</si>
  <si>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</si>
  <si>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</si>
  <si>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</si>
  <si>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</si>
  <si>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</si>
  <si>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</si>
  <si>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</si>
  <si>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</si>
  <si>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</si>
  <si>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</si>
  <si>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</si>
  <si>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</si>
  <si>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</si>
  <si>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</si>
  <si>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</si>
  <si>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</si>
  <si>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</si>
  <si>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</si>
  <si>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</si>
  <si>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</si>
  <si>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</si>
  <si>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</si>
  <si>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</si>
  <si>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</si>
  <si>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</si>
  <si>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</si>
  <si>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</si>
  <si>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</si>
  <si>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</si>
  <si>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</si>
  <si>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</si>
  <si>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</si>
  <si>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</si>
  <si>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</si>
  <si>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</si>
  <si>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</si>
  <si>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</si>
  <si>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</si>
  <si>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</si>
  <si>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</si>
  <si>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</si>
  <si>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</si>
  <si>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</si>
  <si>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</si>
  <si>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</si>
  <si>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</si>
  <si>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</si>
  <si>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</si>
  <si>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</si>
  <si>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</si>
  <si>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</si>
  <si>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</si>
  <si>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</si>
  <si>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</si>
  <si>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</si>
  <si>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</si>
  <si>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</si>
  <si>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</si>
  <si>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</si>
  <si>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</si>
  <si>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</si>
  <si>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</si>
  <si>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</si>
  <si>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</si>
  <si>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</si>
  <si>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</si>
  <si>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</si>
  <si>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</si>
  <si>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</si>
  <si>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</si>
  <si>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</si>
  <si>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</si>
  <si>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</si>
  <si>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</si>
  <si>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</si>
  <si>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</si>
  <si>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</si>
  <si>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</si>
  <si>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</si>
  <si>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</si>
  <si>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</si>
  <si>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</si>
  <si>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</si>
  <si>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</si>
  <si>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</si>
  <si>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</si>
  <si>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</si>
  <si>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</si>
  <si>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</si>
  <si>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</si>
  <si>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</si>
  <si>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</si>
  <si>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</si>
  <si>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</si>
  <si>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</si>
  <si>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</si>
  <si>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</si>
  <si>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</si>
  <si>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</si>
  <si>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</si>
  <si>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</si>
  <si>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</si>
  <si>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</si>
  <si>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</si>
  <si>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</si>
  <si>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</si>
  <si>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</si>
  <si>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</si>
  <si>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</si>
  <si>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</si>
  <si>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</si>
  <si>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</si>
  <si>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</si>
  <si>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</si>
  <si>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</si>
  <si>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</si>
  <si>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</si>
  <si>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</si>
  <si>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</si>
  <si>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</si>
  <si>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</si>
  <si>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</si>
  <si>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</si>
  <si>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</si>
  <si>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</si>
  <si>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</si>
  <si>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</si>
  <si>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</si>
  <si>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</si>
  <si>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</si>
  <si>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</si>
  <si>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</si>
  <si>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</si>
  <si>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</si>
  <si>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</si>
  <si>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</si>
  <si>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</si>
  <si>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</si>
  <si>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</si>
  <si>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</si>
  <si>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</si>
  <si>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</si>
  <si>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</si>
  <si>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</si>
  <si>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</si>
  <si>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</si>
  <si>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</si>
  <si>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</si>
  <si>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</si>
  <si>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</si>
  <si>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</si>
  <si>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</si>
  <si>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</si>
  <si>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</si>
  <si>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</si>
  <si>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</si>
  <si>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</si>
  <si>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</si>
  <si>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</si>
  <si>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</si>
  <si>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</si>
  <si>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</si>
  <si>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</si>
  <si>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</si>
  <si>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</si>
  <si>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</si>
  <si>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</si>
  <si>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</si>
  <si>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</si>
  <si>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</si>
  <si>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</si>
  <si>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</si>
  <si>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</si>
  <si>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</si>
  <si>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</si>
  <si>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</si>
  <si>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</si>
  <si>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</si>
  <si>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</si>
  <si>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</si>
  <si>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</si>
  <si>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</si>
  <si>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</si>
  <si>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</si>
  <si>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</si>
  <si>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</si>
  <si>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</si>
  <si>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</si>
  <si>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</si>
  <si>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</si>
  <si>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</si>
  <si>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</si>
  <si>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</si>
  <si>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</si>
  <si>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</si>
  <si>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</si>
  <si>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</si>
  <si>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</si>
  <si>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</si>
  <si>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</si>
  <si>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</si>
  <si>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</si>
  <si>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</si>
  <si>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</si>
  <si>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</si>
  <si>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</si>
  <si>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</si>
  <si>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</si>
  <si>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</si>
  <si>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</si>
  <si>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</si>
  <si>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</si>
  <si>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</si>
  <si>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</si>
  <si>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</si>
  <si>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</si>
  <si>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</si>
  <si>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</si>
  <si>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</si>
  <si>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</si>
  <si>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</si>
  <si>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</si>
  <si>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</si>
  <si>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</si>
  <si>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</si>
  <si>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</si>
  <si>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</si>
  <si>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</si>
  <si>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</si>
  <si>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</si>
  <si>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</si>
  <si>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</si>
  <si>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</si>
  <si>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</si>
  <si>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</si>
  <si>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</si>
  <si>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</si>
  <si>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</si>
  <si>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</si>
  <si>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</si>
  <si>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</si>
  <si>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</si>
  <si>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</si>
  <si>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</si>
  <si>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</si>
  <si>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</si>
  <si>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</si>
  <si>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</si>
  <si>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</si>
  <si>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</si>
  <si>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</si>
  <si>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</si>
  <si>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</si>
  <si>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</si>
  <si>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</si>
  <si>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</si>
  <si>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</si>
  <si>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</si>
  <si>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</si>
  <si>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</si>
  <si>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</si>
  <si>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</si>
  <si>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</si>
  <si>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</si>
  <si>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</si>
  <si>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</si>
  <si>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</si>
  <si>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</si>
  <si>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</si>
  <si>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</si>
  <si>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</si>
  <si>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</si>
  <si>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</si>
  <si>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</si>
  <si>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</si>
  <si>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</si>
  <si>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</si>
  <si>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</si>
  <si>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</si>
  <si>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</si>
  <si>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</si>
  <si>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</si>
  <si>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</si>
  <si>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</si>
  <si>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</si>
  <si>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</si>
  <si>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</si>
  <si>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</si>
  <si>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</si>
  <si>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</si>
  <si>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</si>
  <si>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</si>
  <si>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</si>
  <si>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</si>
  <si>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</si>
  <si>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</si>
  <si>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</si>
  <si>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</si>
  <si>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</si>
  <si>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</si>
  <si>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</si>
  <si>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</si>
  <si>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</si>
  <si>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</si>
  <si>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</si>
  <si>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</si>
  <si>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</si>
  <si>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</si>
  <si>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</si>
  <si>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</si>
  <si>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</si>
  <si>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</si>
  <si>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</si>
  <si>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</si>
  <si>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</si>
  <si>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</si>
  <si>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</si>
  <si>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</si>
  <si>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</si>
  <si>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</si>
  <si>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</si>
  <si>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</si>
  <si>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</si>
  <si>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</si>
  <si>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</si>
  <si>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</si>
  <si>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</si>
  <si>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</si>
  <si>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</si>
  <si>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</si>
  <si>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</si>
  <si>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</si>
  <si>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</si>
  <si>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</si>
  <si>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</si>
  <si>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</si>
  <si>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</si>
  <si>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</si>
  <si>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</si>
  <si>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</si>
  <si>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</si>
  <si>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</si>
  <si>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</si>
  <si>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</si>
  <si>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</si>
  <si>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</si>
  <si>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</si>
  <si>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</si>
  <si>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</si>
  <si>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</si>
  <si>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</si>
  <si>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</si>
  <si>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</si>
  <si>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</si>
  <si>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</si>
  <si>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</si>
  <si>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</si>
  <si>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</si>
  <si>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</si>
  <si>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</si>
  <si>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</si>
  <si>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</si>
  <si>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</si>
  <si>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</si>
  <si>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</si>
  <si>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</si>
  <si>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</si>
  <si>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</si>
  <si>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</si>
  <si>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</si>
  <si>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</si>
  <si>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</si>
  <si>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</si>
  <si>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</si>
  <si>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</si>
  <si>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</si>
  <si>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</si>
  <si>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</si>
  <si>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</si>
  <si>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</si>
  <si>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</si>
  <si>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</si>
  <si>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</si>
  <si>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</si>
  <si>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</si>
  <si>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</si>
  <si>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</si>
  <si>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</si>
  <si>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</si>
  <si>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</si>
  <si>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</si>
  <si>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</si>
  <si>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</si>
  <si>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</si>
  <si>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</si>
  <si>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</si>
  <si>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</si>
  <si>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</si>
  <si>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</si>
  <si>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</si>
  <si>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</si>
  <si>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</si>
  <si>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</si>
  <si>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</si>
  <si>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</si>
  <si>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</si>
  <si>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</si>
  <si>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</si>
  <si>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</si>
  <si>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</si>
  <si>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</si>
  <si>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</si>
  <si>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</si>
  <si>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</si>
  <si>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</si>
  <si>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</si>
  <si>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</si>
  <si>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</si>
  <si>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</si>
  <si>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</si>
  <si>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</si>
  <si>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</si>
  <si>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</si>
  <si>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</si>
  <si>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</si>
  <si>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</si>
  <si>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</si>
  <si>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</si>
  <si>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</si>
  <si>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</si>
  <si>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</si>
  <si>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</si>
  <si>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</si>
  <si>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</si>
  <si>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</si>
  <si>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</si>
  <si>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</si>
  <si>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</si>
  <si>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</si>
  <si>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</si>
  <si>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</si>
  <si>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</si>
  <si>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</si>
  <si>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</si>
  <si>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</si>
  <si>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</si>
  <si>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</si>
  <si>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</si>
  <si>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</si>
  <si>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</si>
  <si>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</si>
  <si>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</si>
  <si>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</si>
  <si>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</si>
  <si>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</si>
  <si>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</si>
  <si>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</si>
  <si>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</si>
  <si>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</si>
  <si>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</si>
  <si>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</si>
  <si>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</si>
  <si>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</si>
  <si>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</si>
  <si>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</si>
  <si>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</si>
  <si>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</si>
  <si>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</si>
  <si>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</si>
  <si>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</si>
  <si>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</si>
  <si>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</si>
  <si>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</si>
  <si>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</si>
  <si>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</si>
  <si>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</si>
  <si>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</si>
  <si>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</si>
  <si>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</si>
  <si>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</si>
  <si>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</si>
  <si>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</si>
  <si>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</si>
  <si>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</si>
  <si>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</si>
  <si>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</si>
  <si>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</si>
  <si>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</si>
  <si>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</si>
  <si>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</si>
  <si>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</si>
  <si>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</si>
  <si>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</si>
  <si>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</si>
  <si>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</si>
  <si>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</si>
  <si>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</si>
  <si>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</si>
  <si>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</si>
  <si>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</si>
  <si>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</si>
  <si>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</si>
  <si>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</si>
  <si>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</si>
  <si>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</si>
  <si>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</si>
  <si>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</si>
  <si>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</si>
  <si>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</si>
  <si>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</si>
  <si>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</si>
  <si>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</si>
  <si>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</si>
  <si>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</si>
  <si>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</si>
  <si>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</si>
  <si>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</si>
  <si>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</si>
  <si>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</si>
  <si>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</si>
  <si>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</si>
  <si>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</si>
  <si>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</si>
  <si>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</si>
  <si>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</si>
  <si>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</si>
  <si>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</si>
  <si>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</si>
  <si>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</si>
  <si>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</si>
  <si>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</si>
  <si>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</si>
  <si>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</si>
  <si>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</si>
  <si>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</si>
  <si>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</si>
  <si>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</si>
  <si>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</si>
  <si>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</si>
  <si>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</si>
  <si>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</si>
  <si>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</si>
  <si>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</si>
  <si>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</si>
  <si>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</si>
  <si>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</si>
  <si>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</si>
  <si>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</si>
  <si>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</si>
  <si>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</si>
  <si>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</si>
  <si>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</si>
  <si>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</si>
  <si>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</si>
  <si>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</si>
  <si>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</si>
  <si>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</si>
  <si>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</si>
  <si>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</si>
  <si>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</si>
  <si>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</si>
  <si>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</si>
  <si>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</si>
  <si>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</si>
  <si>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</si>
  <si>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</si>
  <si>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</si>
  <si>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</si>
  <si>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</si>
  <si>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</si>
  <si>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</si>
  <si>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</si>
  <si>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</si>
  <si>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</si>
  <si>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</si>
  <si>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</si>
  <si>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</si>
  <si>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</si>
  <si>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</si>
  <si>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</si>
  <si>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</si>
  <si>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</si>
  <si>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</si>
  <si>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</si>
  <si>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</si>
  <si>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</si>
  <si>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</si>
  <si>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</si>
  <si>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</si>
  <si>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</si>
  <si>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</si>
  <si>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</si>
  <si>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</si>
  <si>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</si>
  <si>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</si>
  <si>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</si>
  <si>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</si>
  <si>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</si>
  <si>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</si>
  <si>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</si>
  <si>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</si>
  <si>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</si>
  <si>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</si>
  <si>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</si>
  <si>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</si>
  <si>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</si>
  <si>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</si>
  <si>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</si>
  <si>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</si>
  <si>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</si>
  <si>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</si>
  <si>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</si>
  <si>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</si>
  <si>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</si>
  <si>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</si>
  <si>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</si>
  <si>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</si>
  <si>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</si>
  <si>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</si>
  <si>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</si>
  <si>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</si>
  <si>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</si>
  <si>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</si>
  <si>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</si>
  <si>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</si>
  <si>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</si>
  <si>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</si>
  <si>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</si>
  <si>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</si>
  <si>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</si>
  <si>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</si>
  <si>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</si>
  <si>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</si>
  <si>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</si>
  <si>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</si>
  <si>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</si>
  <si>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</si>
  <si>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</si>
  <si>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</si>
  <si>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</si>
  <si>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</si>
  <si>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</si>
  <si>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</si>
  <si>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</si>
  <si>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</si>
  <si>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</si>
  <si>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</si>
  <si>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</si>
  <si>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</si>
  <si>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</si>
  <si>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</si>
  <si>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</si>
  <si>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</si>
  <si>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</si>
  <si>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</si>
  <si>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</si>
  <si>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</si>
  <si>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</si>
  <si>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</si>
  <si>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</si>
  <si>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</si>
  <si>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</si>
  <si>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</si>
  <si>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</si>
  <si>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</si>
  <si>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</si>
  <si>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</si>
  <si>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</si>
  <si>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</si>
  <si>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</si>
  <si>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</si>
  <si>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</si>
  <si>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</si>
  <si>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</si>
  <si>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</si>
  <si>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</si>
  <si>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</si>
  <si>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</si>
  <si>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</si>
  <si>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</si>
  <si>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</si>
  <si>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</si>
  <si>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</si>
  <si>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</si>
  <si>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</si>
  <si>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</si>
  <si>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</si>
  <si>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</si>
  <si>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</si>
  <si>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</si>
  <si>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</si>
  <si>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</si>
  <si>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</si>
  <si>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</si>
  <si>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</si>
  <si>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</si>
  <si>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</si>
  <si>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</si>
  <si>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</si>
  <si>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</si>
  <si>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</si>
  <si>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</si>
  <si>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</si>
  <si>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</si>
  <si>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</si>
  <si>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</si>
  <si>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</si>
  <si>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</si>
  <si>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</si>
  <si>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</si>
  <si>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</si>
  <si>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</si>
  <si>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</si>
  <si>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</si>
  <si>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</si>
  <si>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</si>
  <si>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</si>
  <si>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</si>
  <si>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</si>
  <si>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</si>
  <si>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</si>
  <si>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</si>
  <si>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</si>
  <si>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</si>
  <si>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</si>
  <si>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</si>
  <si>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</si>
  <si>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</si>
  <si>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</si>
  <si>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</si>
  <si>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</si>
  <si>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</si>
  <si>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</si>
  <si>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</si>
  <si>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</si>
  <si>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</si>
  <si>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</si>
  <si>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</si>
  <si>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</si>
  <si>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</si>
  <si>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</si>
  <si>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</si>
  <si>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</si>
  <si>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</si>
  <si>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</si>
  <si>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</si>
  <si>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</si>
  <si>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</si>
  <si>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</si>
  <si>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</si>
  <si>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</si>
  <si>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</si>
  <si>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</si>
  <si>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</si>
  <si>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</si>
  <si>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</si>
  <si>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</si>
  <si>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</si>
  <si>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</si>
  <si>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</si>
  <si>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</si>
  <si>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</si>
  <si>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</si>
  <si>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</si>
  <si>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</si>
  <si>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</si>
  <si>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</si>
  <si>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</si>
  <si>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</si>
  <si>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</si>
  <si>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</si>
  <si>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</si>
  <si>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</si>
  <si>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</si>
  <si>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</si>
  <si>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</si>
  <si>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</si>
  <si>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</si>
  <si>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</si>
  <si>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</si>
  <si>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</si>
  <si>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</si>
  <si>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</si>
  <si>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</si>
  <si>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</si>
  <si>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</si>
  <si>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</si>
  <si>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</si>
  <si>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</si>
  <si>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</si>
  <si>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</si>
  <si>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</si>
  <si>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</si>
  <si>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</si>
  <si>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</si>
  <si>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</si>
  <si>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</si>
  <si>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</si>
  <si>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</si>
  <si>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</si>
  <si>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</si>
  <si>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</si>
  <si>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</si>
  <si>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</si>
  <si>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</si>
  <si>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</si>
  <si>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</si>
  <si>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</si>
  <si>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</si>
  <si>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</si>
  <si>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</si>
  <si>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</si>
  <si>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</si>
  <si>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</si>
  <si>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</si>
  <si>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</si>
  <si>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</si>
  <si>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</si>
  <si>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</si>
  <si>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</si>
  <si>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</si>
  <si>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</si>
  <si>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</si>
  <si>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</si>
  <si>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</si>
  <si>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</si>
  <si>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</si>
  <si>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</si>
  <si>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</si>
  <si>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</si>
  <si>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</si>
  <si>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</si>
  <si>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</si>
  <si>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</si>
  <si>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</si>
  <si>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</si>
  <si>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</si>
  <si>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</si>
  <si>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</si>
  <si>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</si>
  <si>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</si>
  <si>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</si>
  <si>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</si>
  <si>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</si>
  <si>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</si>
  <si>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</si>
  <si>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</si>
  <si>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</si>
  <si>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</si>
  <si>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</si>
  <si>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</si>
  <si>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</si>
  <si>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</si>
  <si>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</si>
  <si>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</si>
  <si>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</si>
  <si>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</si>
  <si>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</si>
  <si>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</si>
  <si>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</si>
  <si>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</si>
  <si>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</si>
  <si>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</si>
  <si>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</si>
  <si>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</si>
  <si>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</si>
  <si>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</si>
  <si>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</si>
  <si>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</si>
  <si>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</si>
  <si>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</si>
  <si>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</si>
  <si>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</si>
  <si>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</si>
  <si>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</si>
  <si>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</si>
  <si>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</si>
  <si>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</si>
  <si>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</si>
  <si>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</si>
  <si>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</si>
  <si>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</si>
  <si>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</si>
  <si>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</si>
  <si>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</si>
  <si>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</si>
  <si>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</si>
  <si>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</si>
  <si>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</si>
  <si>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</si>
  <si>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</si>
  <si>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</si>
  <si>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</si>
  <si>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</si>
  <si>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</si>
  <si>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</si>
  <si>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</si>
  <si>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</si>
  <si>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</si>
  <si>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</si>
  <si>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</si>
  <si>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</si>
  <si>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</si>
  <si>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</si>
  <si>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</si>
  <si>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</si>
  <si>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</si>
  <si>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</si>
  <si>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</si>
  <si>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</si>
  <si>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</si>
  <si>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</si>
  <si>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</si>
  <si>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</si>
  <si>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</si>
  <si>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</si>
  <si>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</si>
  <si>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</si>
  <si>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</si>
  <si>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</si>
  <si>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</si>
  <si>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</si>
  <si>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</si>
  <si>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</si>
  <si>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</si>
  <si>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</si>
  <si>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</si>
  <si>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</si>
  <si>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</si>
  <si>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</si>
  <si>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</si>
  <si>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</si>
  <si>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</si>
  <si>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</si>
  <si>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</si>
  <si>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</si>
  <si>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</si>
  <si>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</si>
  <si>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</si>
  <si>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</si>
  <si>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</si>
  <si>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</si>
  <si>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</si>
  <si>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</si>
  <si>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</si>
  <si>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</si>
  <si>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</si>
  <si>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</si>
  <si>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</si>
  <si>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</si>
  <si>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</si>
  <si>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</si>
  <si>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</si>
  <si>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</si>
  <si>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</si>
  <si>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</si>
  <si>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</si>
  <si>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</si>
  <si>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</si>
  <si>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</si>
  <si>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</si>
  <si>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</si>
  <si>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</si>
  <si>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</si>
  <si>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</si>
  <si>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</si>
  <si>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</si>
  <si>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</si>
  <si>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</si>
  <si>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</si>
  <si>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</si>
  <si>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</si>
  <si>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</si>
  <si>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</si>
  <si>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</si>
  <si>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</si>
  <si>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</si>
  <si>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</si>
  <si>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</si>
  <si>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</si>
  <si>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</si>
  <si>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</si>
  <si>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</si>
  <si>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</si>
  <si>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</si>
  <si>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</si>
  <si>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</si>
  <si>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</si>
  <si>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</si>
  <si>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</si>
  <si>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</si>
  <si>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</si>
  <si>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</si>
  <si>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</si>
  <si>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</si>
  <si>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</si>
  <si>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</si>
  <si>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</si>
  <si>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</si>
  <si>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</si>
  <si>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</si>
  <si>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</si>
  <si>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</si>
  <si>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</si>
  <si>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</si>
  <si>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</si>
  <si>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</si>
  <si>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</si>
  <si>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</si>
  <si>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</si>
  <si>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</si>
  <si>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</si>
  <si>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</si>
  <si>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</si>
  <si>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</si>
  <si>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</si>
  <si>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</si>
  <si>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</si>
  <si>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</si>
  <si>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</si>
  <si>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</si>
  <si>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</si>
  <si>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</si>
  <si>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</si>
  <si>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</si>
  <si>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</si>
  <si>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</si>
  <si>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</si>
  <si>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</si>
  <si>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</si>
  <si>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</si>
  <si>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</si>
  <si>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</si>
  <si>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</si>
  <si>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</si>
  <si>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</si>
  <si>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</si>
  <si>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</si>
  <si>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</si>
  <si>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</si>
  <si>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</si>
  <si>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</si>
  <si>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</si>
  <si>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</si>
  <si>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</si>
  <si>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</si>
  <si>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</si>
  <si>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</si>
  <si>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</si>
  <si>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</si>
  <si>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</si>
  <si>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</si>
  <si>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</si>
  <si>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</si>
  <si>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</si>
  <si>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</si>
  <si>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</si>
  <si>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</si>
  <si>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</si>
  <si>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</si>
  <si>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</si>
  <si>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</si>
  <si>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</si>
  <si>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</si>
  <si>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</si>
  <si>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</si>
  <si>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</si>
  <si>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</si>
  <si>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</si>
  <si>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</si>
  <si>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</si>
  <si>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</si>
  <si>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</si>
  <si>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</si>
  <si>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</si>
  <si>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</si>
  <si>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</si>
  <si>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</si>
  <si>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</si>
  <si>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</si>
  <si>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</si>
  <si>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</si>
  <si>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</si>
  <si>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</si>
  <si>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</si>
  <si>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</si>
  <si>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</si>
  <si>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</si>
  <si>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</si>
  <si>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</si>
  <si>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</si>
  <si>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</si>
  <si>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</si>
  <si>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</si>
  <si>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</si>
  <si>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</si>
  <si>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</si>
  <si>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</si>
  <si>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</si>
  <si>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</si>
  <si>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</si>
  <si>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</si>
  <si>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</si>
  <si>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</si>
  <si>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</si>
  <si>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</si>
  <si>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</si>
  <si>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</si>
  <si>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</si>
  <si>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</si>
  <si>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</si>
  <si>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</si>
  <si>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</si>
  <si>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</si>
  <si>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</si>
  <si>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</si>
  <si>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</si>
  <si>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</si>
  <si>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</si>
  <si>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</si>
  <si>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</si>
  <si>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</si>
  <si>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</si>
  <si>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</si>
  <si>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</si>
  <si>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</si>
  <si>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</si>
  <si>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</si>
  <si>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</si>
  <si>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</si>
  <si>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</si>
  <si>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</si>
  <si>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</si>
  <si>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</si>
  <si>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</si>
  <si>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</si>
  <si>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</si>
  <si>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</si>
  <si>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</si>
  <si>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</si>
  <si>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</si>
  <si>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</si>
  <si>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</si>
  <si>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</si>
  <si>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</si>
  <si>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</si>
  <si>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</si>
  <si>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</si>
  <si>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</si>
  <si>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</si>
  <si>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</si>
  <si>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</si>
  <si>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</si>
  <si>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</si>
  <si>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</si>
  <si>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</si>
  <si>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</si>
  <si>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</si>
  <si>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</si>
  <si>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</si>
  <si>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</si>
  <si>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</si>
  <si>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</si>
  <si>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</si>
  <si>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</si>
  <si>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</si>
  <si>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</si>
  <si>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</si>
  <si>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</si>
  <si>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</si>
  <si>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</si>
  <si>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</si>
  <si>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</si>
  <si>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</si>
  <si>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</si>
  <si>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</si>
  <si>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</si>
  <si>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</si>
  <si>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</si>
  <si>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</si>
  <si>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</si>
  <si>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</si>
  <si>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</si>
  <si>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</si>
  <si>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</si>
  <si>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</si>
  <si>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</si>
  <si>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</si>
  <si>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</si>
  <si>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</si>
  <si>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</si>
  <si>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</si>
  <si>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</si>
  <si>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</si>
  <si>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</si>
  <si>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</si>
  <si>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</si>
  <si>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</si>
  <si>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</si>
  <si>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</si>
  <si>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</si>
  <si>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</si>
  <si>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</si>
  <si>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</si>
  <si>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</si>
  <si>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</si>
  <si>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</si>
  <si>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</si>
  <si>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</si>
  <si>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</si>
  <si>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</si>
  <si>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</si>
  <si>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</si>
  <si>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</si>
  <si>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</si>
  <si>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</si>
  <si>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</si>
  <si>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</si>
  <si>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</si>
  <si>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</si>
  <si>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</si>
  <si>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</si>
  <si>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</si>
  <si>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</si>
  <si>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</si>
  <si>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</si>
  <si>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</si>
  <si>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</si>
  <si>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</si>
  <si>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</si>
  <si>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</si>
  <si>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</si>
  <si>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</si>
  <si>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</si>
  <si>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</si>
  <si>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</si>
  <si>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</si>
  <si>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</si>
  <si>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</si>
  <si>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</si>
  <si>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</si>
  <si>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</si>
  <si>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</si>
  <si>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</si>
  <si>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</si>
  <si>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</si>
  <si>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</si>
  <si>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</si>
  <si>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</si>
  <si>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</si>
  <si>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</si>
  <si>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</si>
  <si>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</si>
  <si>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</si>
  <si>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</si>
  <si>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</si>
  <si>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</si>
  <si>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</si>
  <si>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</si>
  <si>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</si>
  <si>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</si>
  <si>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</si>
  <si>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</si>
  <si>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</si>
  <si>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</si>
  <si>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</si>
  <si>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</si>
  <si>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</si>
  <si>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</si>
  <si>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</si>
  <si>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</si>
  <si>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</si>
  <si>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</si>
  <si>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</si>
  <si>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</si>
  <si>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</si>
  <si>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</si>
  <si>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</si>
  <si>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</si>
  <si>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</si>
  <si>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</si>
  <si>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</si>
  <si>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</si>
  <si>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</si>
  <si>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</si>
  <si>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</si>
  <si>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</si>
  <si>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</si>
  <si>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</si>
  <si>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</si>
  <si>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</si>
  <si>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</si>
  <si>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</si>
  <si>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</si>
  <si>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</si>
  <si>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</si>
  <si>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</si>
  <si>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</si>
  <si>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</si>
  <si>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</si>
  <si>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</si>
  <si>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</si>
  <si>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</si>
  <si>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</si>
  <si>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</si>
  <si>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</si>
  <si>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</si>
  <si>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</si>
  <si>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</si>
  <si>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</si>
  <si>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</si>
  <si>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</si>
  <si>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</si>
  <si>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</si>
  <si>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</si>
  <si>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</si>
  <si>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</si>
  <si>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</si>
  <si>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</si>
  <si>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</si>
  <si>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</si>
  <si>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</si>
  <si>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</si>
  <si>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</si>
  <si>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</si>
  <si>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</si>
  <si>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</si>
  <si>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</si>
  <si>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</si>
  <si>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</si>
  <si>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</si>
  <si>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</si>
  <si>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</si>
  <si>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</si>
  <si>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</si>
  <si>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</si>
  <si>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</si>
  <si>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</si>
  <si>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</si>
  <si>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</si>
  <si>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</si>
  <si>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</si>
  <si>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</si>
  <si>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</si>
  <si>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</si>
  <si>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</si>
  <si>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</si>
  <si>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</si>
  <si>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</si>
  <si>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</si>
  <si>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</si>
  <si>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</si>
  <si>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</si>
  <si>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</si>
  <si>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</si>
  <si>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</si>
  <si>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</si>
  <si>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</si>
  <si>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</si>
  <si>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</si>
  <si>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</si>
  <si>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</si>
  <si>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</si>
  <si>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</si>
  <si>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</si>
  <si>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</si>
  <si>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</si>
  <si>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</si>
  <si>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</si>
  <si>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</si>
  <si>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</si>
  <si>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</si>
  <si>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</si>
  <si>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</si>
  <si>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</si>
  <si>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</si>
  <si>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</si>
  <si>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</si>
  <si>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</si>
  <si>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</si>
  <si>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</si>
  <si>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</si>
  <si>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</si>
  <si>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</si>
  <si>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</si>
  <si>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</si>
  <si>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</si>
  <si>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</si>
  <si>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</si>
  <si>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</si>
  <si>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</si>
  <si>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</si>
  <si>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</si>
  <si>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</si>
  <si>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</si>
  <si>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</si>
  <si>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</si>
  <si>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</si>
  <si>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</si>
  <si>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</si>
  <si>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</si>
  <si>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</si>
  <si>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</si>
  <si>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</si>
  <si>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</si>
  <si>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</si>
  <si>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</si>
  <si>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</si>
  <si>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</si>
  <si>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</si>
  <si>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</si>
  <si>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</si>
  <si>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</si>
  <si>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</si>
  <si>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</si>
  <si>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</si>
  <si>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</si>
  <si>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</si>
  <si>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</si>
  <si>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</si>
  <si>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</si>
  <si>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</si>
  <si>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</si>
  <si>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</si>
  <si>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</si>
  <si>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</si>
  <si>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</si>
  <si>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</si>
  <si>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</si>
  <si>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</si>
  <si>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</si>
  <si>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</si>
  <si>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</si>
  <si>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</si>
  <si>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</si>
  <si>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</si>
  <si>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</si>
  <si>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</si>
  <si>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</si>
  <si>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</si>
  <si>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</si>
  <si>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</si>
  <si>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</si>
  <si>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</si>
  <si>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</si>
  <si>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</si>
  <si>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</si>
  <si>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</si>
  <si>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</si>
  <si>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</si>
  <si>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</si>
  <si>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</si>
  <si>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</si>
  <si>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</si>
  <si>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</si>
  <si>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</si>
  <si>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</si>
  <si>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</si>
  <si>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</si>
  <si>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</si>
  <si>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</si>
  <si>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</si>
  <si>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</si>
  <si>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</si>
  <si>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</si>
  <si>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</si>
  <si>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</si>
  <si>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</si>
  <si>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</si>
  <si>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</si>
  <si>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</si>
  <si>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</si>
  <si>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</si>
  <si>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</si>
  <si>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</si>
  <si>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</si>
  <si>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</si>
  <si>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</si>
  <si>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</si>
  <si>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</si>
  <si>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</si>
  <si>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</si>
  <si>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</si>
  <si>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</si>
  <si>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</si>
  <si>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</si>
  <si>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</si>
  <si>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</si>
  <si>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</si>
  <si>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</si>
  <si>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</si>
  <si>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</si>
  <si>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</si>
  <si>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</si>
  <si>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</si>
  <si>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</si>
  <si>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</si>
  <si>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</si>
  <si>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</si>
  <si>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</si>
  <si>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</si>
  <si>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</si>
  <si>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</si>
  <si>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</si>
  <si>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</si>
  <si>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</si>
  <si>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</si>
  <si>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</si>
  <si>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</si>
  <si>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</si>
  <si>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</si>
  <si>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</si>
  <si>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</si>
  <si>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</si>
  <si>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</si>
  <si>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</si>
  <si>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</si>
  <si>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</si>
  <si>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</si>
  <si>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</si>
  <si>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</si>
  <si>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</si>
  <si>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</si>
  <si>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</si>
  <si>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</si>
  <si>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</si>
  <si>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</si>
  <si>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</si>
  <si>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</si>
  <si>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</si>
  <si>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</si>
  <si>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</si>
  <si>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</si>
  <si>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</si>
  <si>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</si>
  <si>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</si>
  <si>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</si>
  <si>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</si>
  <si>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</si>
  <si>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</si>
  <si>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</si>
  <si>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</si>
  <si>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</si>
  <si>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</si>
  <si>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</si>
  <si>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</si>
  <si>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</si>
  <si>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</si>
  <si>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</si>
  <si>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</si>
  <si>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</si>
  <si>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</si>
  <si>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</si>
  <si>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</si>
  <si>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</si>
  <si>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</si>
  <si>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</si>
  <si>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</si>
  <si>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</si>
  <si>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</si>
  <si>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</si>
  <si>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</si>
  <si>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</si>
  <si>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</si>
  <si>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</si>
  <si>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</si>
  <si>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</si>
  <si>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</si>
  <si>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</si>
  <si>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</si>
  <si>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</si>
  <si>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</si>
  <si>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</si>
  <si>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</si>
  <si>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</si>
  <si>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</si>
  <si>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</si>
  <si>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</si>
  <si>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</si>
  <si>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</si>
  <si>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</si>
  <si>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</si>
  <si>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</si>
  <si>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</si>
  <si>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</si>
  <si>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</si>
  <si>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</si>
  <si>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</si>
  <si>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</si>
  <si>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</si>
  <si>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</si>
  <si>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</si>
  <si>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</si>
  <si>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</si>
  <si>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</si>
  <si>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</si>
  <si>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</si>
  <si>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</si>
  <si>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</si>
  <si>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</si>
  <si>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</si>
  <si>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</si>
  <si>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</si>
  <si>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</si>
  <si>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</si>
  <si>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</si>
  <si>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</si>
  <si>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</si>
  <si>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</si>
  <si>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</si>
  <si>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</si>
  <si>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</si>
  <si>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</si>
  <si>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</si>
  <si>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</si>
  <si>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</si>
  <si>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</si>
  <si>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</si>
  <si>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</si>
  <si>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</si>
  <si>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</si>
  <si>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</si>
  <si>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</si>
  <si>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</si>
  <si>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</si>
  <si>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</si>
  <si>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</si>
  <si>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</si>
  <si>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</si>
  <si>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</si>
  <si>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</si>
  <si>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</si>
  <si>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</si>
  <si>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</si>
  <si>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</si>
  <si>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</si>
  <si>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</si>
  <si>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</si>
  <si>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</si>
  <si>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</si>
  <si>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</si>
  <si>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</si>
  <si>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</si>
  <si>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</si>
  <si>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</si>
  <si>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</si>
  <si>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</si>
  <si>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</si>
  <si>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</si>
  <si>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</si>
  <si>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</si>
  <si>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</si>
  <si>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</si>
  <si>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</si>
  <si>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</si>
  <si>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</si>
  <si>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</si>
  <si>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</si>
  <si>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</si>
  <si>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</si>
  <si>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</si>
  <si>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</si>
  <si>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</si>
  <si>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</si>
  <si>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</si>
  <si>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</si>
  <si>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</si>
  <si>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</si>
  <si>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</si>
  <si>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</si>
  <si>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</si>
  <si>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</si>
  <si>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</si>
  <si>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</si>
  <si>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</si>
  <si>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</si>
  <si>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</si>
  <si>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</si>
  <si>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</si>
  <si>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</si>
  <si>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</si>
  <si>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</si>
  <si>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</si>
  <si>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</si>
  <si>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</si>
  <si>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</si>
  <si>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</si>
  <si>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</si>
  <si>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</si>
  <si>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</si>
  <si>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</si>
  <si>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</si>
  <si>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</si>
  <si>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</si>
  <si>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</si>
  <si>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</si>
  <si>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</si>
  <si>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</si>
  <si>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</si>
  <si>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</si>
  <si>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</si>
  <si>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</si>
  <si>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</si>
  <si>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</si>
  <si>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</si>
  <si>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</si>
  <si>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</si>
  <si>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</si>
  <si>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</si>
  <si>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</si>
  <si>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</si>
  <si>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</si>
  <si>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</si>
  <si>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</si>
  <si>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</si>
  <si>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</si>
  <si>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</si>
  <si>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</si>
  <si>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</si>
  <si>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</si>
  <si>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</si>
  <si>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</si>
  <si>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</si>
  <si>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</si>
  <si>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</si>
  <si>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</si>
  <si>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</si>
  <si>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</si>
  <si>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</si>
  <si>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</si>
  <si>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</si>
  <si>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</si>
  <si>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</si>
  <si>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</si>
  <si>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</si>
  <si>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</si>
  <si>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</si>
  <si>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</si>
  <si>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</si>
  <si>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</si>
  <si>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</si>
  <si>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</si>
  <si>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</si>
  <si>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</si>
  <si>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</si>
  <si>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</si>
  <si>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</si>
  <si>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</si>
  <si>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</si>
  <si>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</si>
  <si>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</si>
  <si>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</si>
  <si>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</si>
  <si>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</si>
  <si>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</si>
  <si>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</si>
  <si>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</si>
  <si>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</si>
  <si>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</si>
  <si>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</si>
  <si>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</si>
  <si>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</si>
  <si>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</si>
  <si>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</si>
  <si>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</si>
  <si>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</si>
  <si>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</si>
  <si>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</si>
  <si>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</si>
  <si>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</si>
  <si>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</si>
  <si>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</si>
  <si>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</si>
  <si>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</si>
  <si>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</si>
  <si>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</si>
  <si>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</si>
  <si>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</si>
  <si>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</si>
  <si>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</si>
  <si>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</si>
  <si>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</si>
  <si>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</si>
  <si>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</si>
  <si>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</si>
  <si>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</si>
  <si>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</si>
  <si>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</si>
  <si>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</si>
  <si>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</si>
  <si>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</si>
  <si>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</si>
  <si>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</si>
  <si>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</si>
  <si>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</si>
  <si>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</si>
  <si>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</si>
  <si>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</si>
  <si>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</si>
  <si>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</si>
  <si>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</si>
  <si>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</si>
  <si>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</si>
  <si>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</si>
  <si>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</si>
  <si>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</si>
  <si>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</si>
  <si>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</si>
  <si>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</si>
  <si>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</si>
  <si>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</si>
  <si>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</si>
  <si>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</si>
  <si>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</si>
  <si>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</si>
  <si>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</si>
  <si>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</si>
  <si>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</si>
  <si>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</si>
  <si>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</si>
  <si>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</si>
  <si>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</si>
  <si>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</si>
  <si>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</si>
  <si>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</si>
  <si>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</si>
  <si>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</si>
  <si>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</si>
  <si>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</si>
  <si>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</si>
  <si>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</si>
  <si>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</si>
  <si>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</si>
  <si>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</si>
  <si>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</si>
  <si>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</si>
  <si>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</si>
  <si>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</si>
  <si>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</si>
  <si>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</si>
  <si>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</si>
  <si>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</si>
  <si>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</si>
  <si>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</si>
  <si>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</si>
  <si>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</si>
  <si>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</si>
  <si>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</si>
  <si>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</si>
  <si>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</si>
  <si>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</si>
  <si>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</si>
  <si>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</si>
  <si>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</si>
  <si>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</si>
  <si>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</si>
  <si>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</si>
  <si>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</si>
  <si>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</si>
  <si>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</si>
  <si>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</si>
  <si>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</si>
  <si>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</si>
  <si>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</si>
  <si>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</si>
  <si>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</si>
  <si>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</si>
  <si>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</si>
  <si>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</si>
  <si>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</si>
  <si>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</si>
  <si>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</si>
  <si>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</si>
  <si>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</si>
  <si>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</si>
  <si>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</si>
  <si>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</si>
  <si>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</si>
  <si>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</si>
  <si>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</si>
  <si>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</si>
  <si>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</si>
  <si>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</si>
  <si>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</si>
  <si>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</si>
  <si>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</si>
  <si>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</si>
  <si>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</si>
  <si>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</si>
  <si>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</si>
  <si>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</si>
  <si>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</si>
  <si>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</si>
  <si>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</si>
  <si>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</si>
  <si>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</si>
  <si>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</si>
  <si>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</si>
  <si>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</si>
  <si>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</si>
  <si>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</si>
  <si>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</si>
  <si>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</si>
  <si>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</si>
  <si>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</si>
  <si>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</si>
  <si>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</si>
  <si>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</si>
  <si>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</si>
  <si>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</si>
  <si>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</si>
  <si>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</si>
  <si>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</si>
  <si>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</si>
  <si>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</si>
  <si>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</si>
  <si>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</si>
  <si>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</si>
  <si>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</si>
  <si>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</si>
  <si>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</si>
  <si>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</si>
  <si>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</si>
  <si>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</si>
  <si>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</si>
  <si>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</si>
  <si>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</si>
  <si>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</si>
  <si>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</si>
  <si>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</si>
  <si>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</si>
  <si>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</si>
  <si>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</si>
  <si>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</si>
  <si>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</si>
  <si>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</si>
  <si>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</si>
  <si>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</si>
  <si>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</si>
  <si>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</si>
  <si>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</si>
  <si>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</si>
  <si>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</si>
  <si>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</si>
  <si>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</si>
  <si>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</si>
  <si>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</si>
  <si>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</si>
  <si>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</si>
  <si>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</si>
  <si>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</si>
  <si>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</si>
  <si>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</si>
  <si>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</si>
  <si>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</si>
  <si>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</si>
  <si>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</si>
  <si>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</si>
  <si>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</si>
  <si>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</si>
  <si>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</si>
  <si>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</si>
  <si>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</si>
  <si>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</si>
  <si>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</si>
  <si>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</si>
  <si>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</si>
  <si>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</si>
  <si>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</si>
  <si>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</si>
  <si>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</si>
  <si>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</si>
  <si>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</si>
  <si>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</si>
  <si>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</si>
  <si>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</si>
  <si>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</si>
  <si>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</si>
  <si>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</si>
  <si>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</si>
  <si>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</si>
  <si>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</si>
  <si>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</si>
  <si>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</si>
  <si>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</si>
  <si>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</si>
  <si>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</si>
  <si>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</si>
  <si>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</si>
  <si>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</si>
  <si>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</si>
  <si>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</si>
  <si>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</si>
  <si>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</si>
  <si>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</si>
  <si>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</si>
  <si>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</si>
  <si>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</si>
  <si>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</si>
  <si>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</si>
  <si>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</si>
  <si>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</si>
  <si>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</si>
  <si>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</si>
  <si>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</si>
  <si>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</si>
  <si>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</si>
  <si>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</si>
  <si>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</si>
  <si>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</si>
  <si>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</si>
  <si>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</si>
  <si>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</si>
  <si>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</si>
  <si>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</si>
  <si>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</si>
  <si>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</si>
  <si>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</si>
  <si>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</si>
  <si>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</si>
  <si>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</si>
  <si>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</si>
  <si>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</si>
  <si>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</si>
  <si>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</si>
  <si>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</si>
  <si>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</si>
  <si>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</si>
  <si>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</si>
  <si>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</si>
  <si>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</si>
  <si>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</si>
  <si>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</si>
  <si>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</si>
  <si>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</si>
  <si>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</si>
  <si>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</si>
  <si>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</si>
  <si>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</si>
  <si>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</si>
  <si>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</si>
  <si>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</si>
  <si>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</si>
  <si>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</si>
  <si>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</si>
  <si>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</si>
  <si>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</si>
  <si>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</si>
  <si>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</si>
  <si>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</si>
  <si>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</si>
  <si>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</si>
  <si>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</si>
  <si>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</si>
  <si>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</si>
  <si>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</si>
  <si>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</si>
  <si>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</si>
  <si>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</si>
  <si>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</si>
  <si>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</si>
  <si>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</si>
  <si>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</si>
  <si>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</si>
  <si>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</si>
  <si>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</si>
  <si>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</si>
  <si>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</si>
  <si>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</si>
  <si>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</si>
  <si>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</si>
  <si>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</si>
  <si>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</si>
  <si>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</si>
  <si>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</si>
  <si>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</si>
  <si>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</si>
  <si>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</si>
  <si>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</si>
  <si>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</si>
  <si>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</si>
  <si>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</si>
  <si>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</si>
  <si>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</si>
  <si>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</si>
  <si>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</si>
  <si>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</si>
  <si>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</si>
  <si>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</si>
  <si>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</si>
  <si>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</si>
  <si>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</si>
  <si>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</si>
  <si>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</si>
  <si>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</si>
  <si>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</si>
  <si>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</si>
  <si>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</si>
  <si>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</si>
  <si>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</si>
  <si>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</si>
  <si>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</si>
  <si>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</si>
  <si>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</si>
  <si>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</si>
  <si>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</si>
  <si>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</si>
  <si>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</si>
  <si>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</si>
  <si>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</si>
  <si>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</si>
  <si>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</si>
  <si>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</si>
  <si>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</si>
  <si>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</si>
  <si>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</si>
  <si>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</si>
  <si>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</si>
  <si>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</si>
  <si>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</si>
  <si>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</si>
  <si>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</si>
  <si>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</si>
  <si>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</si>
  <si>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</si>
  <si>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</si>
  <si>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</si>
  <si>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</si>
  <si>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</si>
  <si>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</si>
  <si>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</si>
  <si>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</si>
  <si>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</si>
  <si>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</si>
  <si>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</si>
  <si>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</si>
  <si>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</si>
  <si>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</si>
  <si>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</si>
  <si>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</si>
  <si>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</si>
  <si>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</si>
  <si>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</si>
  <si>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</si>
  <si>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</si>
  <si>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</si>
  <si>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</si>
  <si>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</si>
  <si>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</si>
  <si>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</si>
  <si>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</si>
  <si>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</si>
  <si>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</si>
  <si>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</si>
  <si>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</si>
  <si>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</si>
  <si>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</si>
  <si>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</si>
  <si>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</si>
  <si>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</si>
  <si>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</si>
  <si>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</si>
  <si>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</si>
  <si>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</si>
  <si>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</si>
  <si>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</si>
  <si>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</si>
  <si>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</si>
  <si>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</si>
  <si>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</si>
  <si>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</si>
  <si>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</si>
  <si>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</si>
  <si>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</si>
  <si>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</si>
  <si>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</si>
  <si>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</si>
  <si>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</si>
  <si>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</si>
  <si>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</si>
  <si>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</si>
  <si>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</si>
  <si>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</si>
  <si>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</si>
  <si>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</si>
  <si>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</si>
  <si>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</si>
  <si>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</si>
  <si>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</si>
  <si>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</si>
  <si>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</si>
  <si>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</si>
  <si>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</si>
  <si>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</si>
  <si>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</si>
  <si>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</si>
  <si>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</si>
  <si>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</si>
  <si>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</si>
  <si>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</si>
  <si>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</si>
  <si>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</si>
  <si>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</si>
  <si>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</si>
  <si>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</si>
  <si>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</si>
  <si>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</si>
  <si>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</si>
  <si>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</si>
  <si>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</si>
  <si>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</si>
  <si>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</si>
  <si>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</si>
  <si>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</si>
  <si>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</si>
  <si>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</si>
  <si>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</si>
  <si>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</si>
  <si>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</si>
  <si>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</si>
  <si>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</si>
  <si>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</si>
  <si>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</si>
  <si>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</si>
  <si>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</si>
  <si>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</si>
  <si>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</si>
  <si>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</si>
  <si>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</si>
  <si>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</si>
  <si>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</si>
  <si>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</si>
  <si>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</si>
  <si>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</si>
  <si>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</si>
  <si>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</si>
  <si>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</si>
  <si>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</si>
  <si>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</si>
  <si>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</si>
  <si>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</si>
  <si>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</si>
  <si>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</si>
  <si>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</si>
  <si>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</si>
  <si>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</si>
  <si>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</si>
  <si>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</si>
  <si>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</si>
  <si>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</si>
  <si>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</si>
  <si>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</si>
  <si>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</si>
  <si>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</si>
  <si>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</si>
  <si>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</si>
  <si>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</si>
  <si>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</si>
  <si>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</si>
  <si>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</si>
  <si>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</si>
  <si>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</si>
  <si>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</si>
  <si>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</si>
  <si>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</si>
  <si>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</si>
  <si>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</si>
  <si>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</si>
  <si>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</si>
  <si>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</si>
  <si>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</si>
  <si>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</si>
  <si>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</si>
  <si>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</si>
  <si>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</si>
  <si>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</si>
  <si>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</si>
  <si>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</si>
  <si>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</si>
  <si>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</si>
  <si>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</si>
  <si>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</si>
  <si>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</si>
  <si>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</si>
  <si>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</si>
  <si>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</si>
  <si>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</si>
  <si>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</si>
  <si>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</si>
  <si>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</si>
  <si>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</si>
  <si>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</si>
  <si>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</si>
  <si>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</si>
  <si>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</si>
  <si>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</si>
  <si>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</si>
  <si>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</si>
  <si>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</si>
  <si>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</si>
  <si>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</si>
  <si>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</si>
  <si>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</si>
  <si>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</si>
  <si>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</si>
  <si>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</si>
  <si>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</si>
  <si>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</si>
  <si>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</si>
  <si>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</si>
  <si>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</si>
  <si>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</si>
  <si>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</si>
  <si>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</si>
  <si>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</si>
  <si>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</si>
  <si>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</si>
  <si>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</si>
  <si>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</si>
  <si>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</si>
  <si>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</si>
  <si>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</si>
  <si>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</si>
  <si>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</si>
  <si>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</si>
  <si>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</si>
  <si>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</si>
  <si>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</si>
  <si>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</si>
  <si>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</si>
  <si>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</si>
  <si>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</si>
  <si>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</si>
  <si>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</si>
  <si>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</si>
  <si>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</si>
  <si>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</si>
  <si>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</si>
  <si>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</si>
  <si>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</si>
  <si>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</si>
  <si>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</si>
  <si>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</si>
  <si>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</si>
  <si>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</si>
  <si>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</si>
  <si>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</si>
  <si>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</si>
  <si>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</si>
  <si>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</si>
  <si>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</si>
  <si>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</si>
  <si>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</si>
  <si>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</si>
  <si>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</si>
  <si>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</si>
  <si>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</si>
  <si>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</si>
  <si>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</si>
  <si>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</si>
  <si>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</si>
  <si>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</si>
  <si>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</si>
  <si>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</si>
  <si>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</si>
  <si>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</si>
  <si>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</si>
  <si>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</si>
  <si>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</si>
  <si>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</si>
  <si>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</si>
  <si>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</si>
  <si>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</si>
  <si>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</si>
  <si>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</si>
  <si>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</si>
  <si>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</si>
  <si>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</si>
  <si>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</si>
  <si>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</si>
  <si>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</si>
  <si>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</si>
  <si>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</si>
  <si>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</si>
  <si>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</si>
  <si>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</si>
  <si>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</si>
  <si>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</si>
  <si>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</si>
  <si>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</si>
  <si>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</si>
  <si>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</si>
  <si>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</si>
  <si>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</si>
  <si>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</si>
  <si>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</si>
  <si>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</si>
  <si>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</si>
  <si>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</si>
  <si>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</si>
  <si>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</si>
  <si>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</si>
  <si>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</si>
  <si>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</si>
  <si>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</si>
  <si>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</si>
  <si>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</si>
  <si>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</si>
  <si>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</si>
  <si>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</si>
  <si>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</si>
  <si>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</si>
  <si>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</si>
  <si>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</si>
  <si>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</si>
  <si>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</si>
  <si>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</si>
  <si>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</si>
  <si>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</si>
  <si>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</si>
  <si>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</si>
  <si>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</si>
  <si>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</si>
  <si>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</si>
  <si>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</si>
  <si>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</si>
  <si>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</si>
  <si>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</si>
  <si>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</si>
  <si>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</si>
  <si>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</si>
  <si>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</si>
  <si>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</si>
  <si>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</si>
  <si>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</si>
  <si>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</si>
  <si>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</si>
  <si>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</si>
  <si>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</si>
  <si>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</si>
  <si>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</si>
  <si>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</si>
  <si>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</si>
  <si>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</si>
  <si>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</si>
  <si>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</si>
  <si>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</si>
  <si>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</si>
  <si>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</si>
  <si>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</si>
  <si>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</si>
  <si>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</si>
  <si>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</si>
  <si>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</si>
  <si>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</si>
  <si>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</si>
  <si>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</si>
  <si>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</si>
  <si>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</si>
  <si>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</si>
  <si>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</si>
  <si>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</si>
  <si>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</si>
  <si>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</si>
  <si>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</si>
  <si>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</si>
  <si>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</si>
  <si>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</si>
  <si>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</si>
  <si>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</si>
  <si>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</si>
  <si>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</si>
  <si>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</si>
  <si>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</si>
  <si>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</si>
  <si>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</si>
  <si>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</si>
  <si>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</si>
  <si>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</si>
  <si>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</si>
  <si>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</si>
  <si>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</si>
  <si>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</si>
  <si>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</si>
  <si>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</si>
  <si>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</si>
  <si>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</si>
  <si>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</si>
  <si>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</si>
  <si>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</si>
  <si>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</si>
  <si>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</si>
  <si>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</si>
  <si>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</si>
  <si>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</si>
  <si>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</si>
  <si>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</si>
  <si>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</si>
  <si>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</si>
  <si>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</si>
  <si>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</si>
  <si>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</si>
  <si>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</si>
  <si>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</si>
  <si>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</si>
  <si>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</si>
  <si>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</si>
  <si>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</si>
  <si>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</si>
  <si>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</si>
  <si>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</si>
  <si>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</si>
  <si>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</si>
  <si>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</si>
  <si>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</si>
  <si>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</si>
  <si>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</si>
  <si>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</si>
  <si>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</si>
  <si>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</si>
  <si>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</si>
  <si>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</si>
  <si>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</si>
  <si>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</si>
  <si>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</si>
  <si>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</si>
  <si>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</si>
  <si>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</si>
  <si>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</si>
  <si>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</si>
  <si>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</si>
  <si>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</si>
  <si>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</si>
  <si>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</si>
  <si>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</si>
  <si>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</si>
  <si>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</si>
  <si>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</si>
  <si>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</si>
  <si>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</si>
  <si>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</si>
  <si>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</si>
  <si>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</si>
  <si>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</si>
  <si>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</si>
  <si>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</si>
  <si>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</si>
  <si>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</si>
  <si>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</si>
  <si>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</si>
  <si>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</si>
  <si>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</si>
  <si>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</si>
  <si>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</si>
  <si>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</si>
  <si>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</si>
  <si>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</si>
  <si>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</si>
  <si>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</si>
  <si>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</si>
  <si>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</si>
  <si>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</si>
  <si>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</si>
  <si>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</si>
  <si>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</si>
  <si>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</si>
  <si>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</si>
  <si>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</si>
  <si>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</si>
  <si>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</si>
  <si>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</si>
  <si>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</si>
  <si>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</si>
  <si>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</si>
  <si>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</si>
  <si>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</si>
  <si>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</si>
  <si>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</si>
  <si>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</si>
  <si>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</si>
  <si>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</si>
  <si>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</si>
  <si>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</si>
  <si>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</si>
  <si>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</si>
  <si>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</si>
  <si>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</si>
  <si>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</si>
  <si>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</si>
  <si>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</si>
  <si>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</si>
  <si>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</si>
  <si>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</si>
  <si>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</si>
  <si>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</si>
  <si>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</si>
  <si>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</si>
  <si>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</si>
  <si>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</si>
  <si>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</si>
  <si>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</si>
  <si>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</si>
  <si>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</si>
  <si>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</si>
  <si>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</si>
  <si>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</si>
  <si>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</si>
  <si>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</si>
  <si>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</si>
  <si>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</si>
  <si>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</si>
  <si>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</si>
  <si>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</si>
  <si>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</si>
  <si>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</si>
  <si>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</si>
  <si>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</si>
  <si>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</si>
  <si>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</si>
  <si>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</si>
  <si>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</si>
  <si>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</si>
  <si>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</si>
  <si>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</si>
  <si>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</si>
  <si>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</si>
  <si>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</si>
  <si>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</si>
  <si>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</si>
  <si>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</si>
  <si>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</si>
  <si>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</si>
  <si>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</si>
  <si>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</si>
  <si>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</si>
  <si>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</si>
  <si>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</si>
  <si>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</si>
  <si>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</si>
  <si>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</si>
  <si>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</si>
  <si>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</si>
  <si>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</si>
  <si>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</si>
  <si>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</si>
  <si>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</si>
  <si>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</si>
  <si>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</si>
  <si>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</si>
  <si>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</si>
  <si>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</si>
  <si>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</si>
  <si>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</si>
  <si>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</si>
  <si>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</si>
  <si>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</si>
  <si>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</si>
  <si>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</si>
  <si>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</si>
  <si>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</si>
  <si>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</si>
  <si>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</si>
  <si>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</si>
  <si>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</si>
  <si>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</si>
  <si>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</si>
  <si>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</si>
  <si>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</si>
  <si>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</si>
  <si>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</si>
  <si>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</si>
  <si>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</si>
  <si>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</si>
  <si>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</si>
  <si>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</si>
  <si>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</si>
  <si>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</si>
  <si>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</si>
  <si>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</si>
  <si>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</si>
  <si>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</si>
  <si>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</si>
  <si>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</si>
  <si>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</si>
  <si>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</si>
  <si>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</si>
  <si>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</si>
  <si>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</si>
  <si>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</si>
  <si>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</si>
  <si>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</si>
  <si>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</si>
  <si>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</si>
  <si>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</si>
  <si>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</si>
  <si>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</si>
  <si>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</si>
  <si>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</si>
  <si>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</si>
  <si>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</si>
  <si>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</si>
  <si>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</si>
  <si>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</si>
  <si>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</si>
  <si>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</si>
  <si>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</si>
  <si>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</si>
  <si>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</si>
  <si>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</si>
  <si>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</si>
  <si>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</si>
  <si>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</si>
  <si>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</si>
  <si>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</si>
  <si>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</si>
  <si>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</si>
  <si>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</si>
  <si>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</si>
  <si>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</si>
  <si>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</si>
  <si>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</si>
  <si>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</si>
  <si>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</si>
  <si>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</si>
  <si>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</si>
  <si>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</si>
  <si>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</si>
  <si>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</si>
  <si>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</si>
  <si>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</si>
  <si>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</si>
  <si>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</si>
  <si>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</si>
  <si>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</si>
  <si>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</si>
  <si>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</si>
  <si>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</si>
  <si>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</si>
  <si>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</si>
  <si>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</si>
  <si>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</si>
  <si>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</si>
  <si>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</si>
  <si>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</si>
  <si>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</si>
  <si>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</si>
  <si>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</si>
  <si>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</si>
  <si>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</si>
  <si>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</si>
  <si>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</si>
  <si>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</si>
  <si>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</si>
  <si>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</si>
  <si>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</si>
  <si>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</si>
  <si>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</si>
  <si>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</si>
  <si>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</si>
  <si>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</si>
  <si>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</si>
  <si>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</si>
  <si>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</si>
  <si>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</si>
  <si>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</si>
  <si>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</si>
  <si>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</si>
  <si>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</si>
  <si>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</si>
  <si>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</si>
  <si>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</si>
  <si>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</si>
  <si>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</si>
  <si>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</si>
  <si>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</si>
  <si>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</si>
  <si>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</si>
  <si>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</si>
  <si>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</si>
  <si>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</si>
  <si>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</si>
  <si>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</si>
  <si>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</si>
  <si>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</si>
  <si>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</si>
  <si>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</si>
  <si>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</si>
  <si>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</si>
  <si>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</si>
  <si>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</si>
  <si>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</si>
  <si>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</si>
  <si>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</si>
  <si>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</si>
  <si>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</si>
  <si>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</si>
  <si>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</si>
  <si>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</si>
  <si>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</si>
  <si>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</si>
  <si>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</si>
  <si>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</si>
  <si>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</si>
  <si>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</si>
  <si>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</si>
  <si>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</si>
  <si>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</si>
  <si>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</si>
  <si>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</si>
  <si>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</si>
  <si>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</si>
  <si>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</si>
  <si>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</si>
  <si>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</si>
  <si>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</si>
  <si>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</si>
  <si>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</si>
  <si>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</si>
  <si>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</si>
  <si>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</si>
  <si>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</si>
  <si>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</si>
  <si>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</si>
  <si>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</si>
  <si>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</si>
  <si>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</si>
  <si>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</si>
  <si>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</si>
  <si>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</si>
  <si>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</si>
  <si>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</si>
  <si>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</si>
  <si>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</si>
  <si>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</si>
  <si>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</si>
  <si>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</si>
  <si>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</si>
  <si>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</si>
  <si>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</si>
  <si>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</si>
  <si>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</si>
  <si>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</si>
  <si>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</si>
  <si>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</si>
  <si>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</si>
  <si>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</si>
  <si>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</si>
  <si>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</si>
  <si>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</si>
  <si>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</si>
  <si>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</si>
  <si>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</si>
  <si>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</si>
  <si>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</si>
  <si>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</si>
  <si>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</si>
  <si>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</si>
  <si>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</si>
  <si>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</si>
  <si>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</si>
  <si>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</si>
  <si>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</si>
  <si>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</si>
  <si>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</si>
  <si>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</si>
  <si>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</si>
  <si>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</si>
  <si>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</si>
  <si>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</si>
  <si>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</si>
  <si>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</si>
  <si>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</si>
  <si>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</si>
  <si>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</si>
  <si>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</si>
  <si>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</si>
  <si>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</si>
  <si>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</si>
  <si>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</si>
  <si>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</si>
  <si>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</si>
  <si>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</si>
  <si>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</si>
  <si>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</si>
  <si>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</si>
  <si>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</si>
  <si>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</si>
  <si>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</si>
  <si>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</si>
  <si>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</si>
  <si>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</si>
  <si>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</si>
  <si>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</si>
  <si>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</si>
  <si>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</si>
  <si>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</si>
  <si>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</si>
  <si>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</si>
  <si>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</si>
  <si>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</si>
  <si>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</si>
  <si>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</si>
  <si>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</si>
  <si>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</si>
  <si>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</si>
  <si>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</si>
  <si>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</si>
  <si>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</si>
  <si>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</si>
  <si>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</si>
  <si>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</si>
  <si>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</si>
  <si>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</si>
  <si>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</si>
  <si>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</si>
  <si>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</si>
  <si>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</si>
  <si>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</si>
  <si>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</si>
  <si>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</si>
  <si>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</si>
  <si>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</si>
  <si>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</si>
  <si>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</si>
  <si>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</si>
  <si>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</si>
  <si>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</si>
  <si>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</si>
  <si>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</si>
  <si>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</si>
  <si>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</si>
  <si>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</si>
  <si>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</si>
  <si>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</si>
  <si>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</si>
  <si>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</si>
  <si>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</si>
  <si>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</si>
  <si>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</si>
  <si>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</si>
  <si>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</si>
  <si>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</si>
  <si>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</si>
  <si>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</si>
  <si>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</si>
  <si>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</si>
  <si>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</si>
  <si>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</si>
  <si>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</si>
  <si>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</si>
  <si>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</si>
  <si>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</si>
  <si>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</si>
  <si>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</si>
  <si>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</si>
  <si>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</si>
  <si>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</si>
  <si>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</si>
  <si>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</si>
  <si>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</si>
  <si>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</si>
  <si>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</si>
  <si>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</si>
  <si>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</si>
  <si>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</si>
  <si>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</si>
  <si>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</si>
  <si>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</si>
  <si>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</si>
  <si>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</si>
  <si>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</si>
  <si>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</si>
  <si>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</si>
  <si>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</si>
  <si>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</si>
  <si>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</si>
  <si>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</si>
  <si>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</si>
  <si>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</si>
  <si>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</si>
  <si>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</si>
  <si>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</si>
  <si>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</si>
  <si>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</si>
  <si>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</si>
  <si>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</si>
  <si>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</si>
  <si>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</si>
  <si>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</si>
  <si>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</si>
  <si>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</si>
  <si>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</si>
  <si>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</si>
  <si>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</si>
  <si>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</si>
  <si>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</si>
  <si>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</si>
  <si>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</si>
  <si>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</si>
  <si>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</si>
  <si>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</si>
  <si>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</si>
  <si>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</si>
  <si>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</si>
  <si>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</si>
  <si>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</si>
  <si>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</si>
  <si>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</si>
  <si>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</si>
  <si>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</si>
  <si>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</si>
  <si>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</si>
  <si>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</si>
  <si>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</si>
  <si>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</si>
  <si>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</si>
  <si>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</si>
  <si>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</si>
  <si>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</si>
  <si>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</si>
  <si>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</si>
  <si>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</si>
  <si>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</si>
  <si>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</si>
  <si>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</si>
  <si>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</si>
  <si>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</si>
  <si>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</si>
  <si>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</si>
  <si>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</si>
  <si>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</si>
  <si>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</si>
  <si>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</si>
  <si>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</si>
  <si>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</si>
  <si>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</si>
  <si>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</si>
  <si>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</si>
  <si>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</si>
  <si>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</si>
  <si>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</si>
  <si>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</si>
  <si>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</si>
  <si>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</si>
  <si>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</si>
  <si>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</si>
  <si>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</si>
  <si>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</si>
  <si>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</si>
  <si>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</si>
  <si>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</si>
  <si>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</si>
  <si>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</si>
  <si>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</si>
  <si>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</si>
  <si>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</si>
  <si>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</si>
  <si>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</si>
  <si>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</si>
  <si>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</si>
  <si>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</si>
  <si>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</si>
  <si>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</si>
  <si>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</si>
  <si>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</si>
  <si>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</si>
  <si>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</si>
  <si>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</si>
  <si>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</si>
  <si>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</si>
  <si>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</si>
  <si>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</si>
  <si>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</si>
  <si>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</si>
  <si>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</si>
  <si>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</si>
  <si>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</si>
  <si>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</si>
  <si>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</si>
  <si>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</si>
  <si>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</si>
  <si>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</si>
  <si>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</si>
  <si>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</si>
  <si>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</si>
  <si>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</si>
  <si>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</si>
  <si>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</si>
  <si>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</si>
  <si>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</si>
  <si>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</si>
  <si>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</si>
  <si>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</si>
  <si>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</si>
  <si>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</si>
  <si>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</si>
  <si>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</si>
  <si>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</si>
  <si>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</si>
  <si>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</si>
  <si>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</si>
  <si>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</si>
  <si>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</si>
  <si>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</si>
  <si>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</si>
  <si>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</si>
  <si>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</si>
  <si>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</si>
  <si>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</si>
  <si>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</si>
  <si>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</si>
  <si>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</si>
  <si>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</si>
  <si>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</si>
  <si>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</si>
  <si>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</si>
  <si>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</si>
  <si>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</si>
  <si>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</si>
  <si>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</si>
  <si>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</si>
  <si>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</si>
  <si>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</si>
  <si>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</si>
  <si>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</si>
  <si>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</si>
  <si>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</si>
  <si>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</si>
  <si>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</si>
  <si>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</si>
  <si>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</si>
  <si>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</si>
  <si>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</si>
  <si>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</si>
  <si>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</si>
  <si>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</si>
  <si>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</si>
  <si>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</si>
  <si>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</si>
  <si>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</si>
  <si>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</si>
  <si>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</si>
  <si>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</si>
  <si>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</si>
  <si>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</si>
  <si>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</si>
  <si>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</si>
  <si>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</si>
  <si>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</si>
  <si>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</si>
  <si>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</si>
  <si>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</si>
  <si>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</si>
  <si>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</si>
  <si>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</si>
  <si>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</si>
  <si>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</si>
  <si>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</si>
  <si>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</si>
  <si>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</si>
  <si>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</si>
  <si>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</si>
  <si>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</si>
  <si>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</si>
  <si>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</si>
  <si>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</si>
  <si>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</si>
  <si>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</si>
  <si>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</si>
  <si>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</si>
  <si>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</si>
  <si>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</si>
  <si>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</si>
  <si>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</si>
  <si>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</si>
  <si>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</si>
  <si>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</si>
  <si>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</si>
  <si>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</si>
  <si>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</si>
  <si>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</si>
  <si>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</si>
  <si>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</si>
  <si>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</si>
  <si>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</si>
  <si>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</si>
  <si>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</si>
  <si>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</si>
  <si>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</si>
  <si>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</si>
  <si>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</si>
  <si>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</si>
  <si>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</si>
  <si>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</si>
  <si>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</si>
  <si>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</si>
  <si>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</si>
  <si>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</si>
  <si>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</si>
  <si>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</si>
  <si>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</si>
  <si>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</si>
  <si>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</si>
  <si>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</si>
  <si>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</si>
  <si>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</si>
  <si>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</si>
  <si>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</si>
  <si>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</si>
  <si>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</si>
  <si>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</si>
  <si>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</si>
  <si>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</si>
  <si>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</si>
  <si>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</si>
  <si>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</si>
  <si>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</si>
  <si>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</si>
  <si>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</si>
  <si>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</si>
  <si>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</si>
  <si>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</si>
  <si>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</si>
  <si>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</si>
  <si>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</si>
  <si>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</si>
  <si>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</si>
  <si>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</si>
  <si>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</si>
  <si>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</si>
  <si>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</si>
  <si>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</si>
  <si>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</si>
  <si>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</si>
  <si>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</si>
  <si>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</si>
  <si>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</si>
  <si>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</si>
  <si>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</si>
  <si>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</si>
  <si>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</si>
  <si>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</si>
  <si>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</si>
  <si>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</si>
  <si>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</si>
  <si>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</si>
  <si>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</si>
  <si>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</si>
  <si>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</si>
  <si>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</si>
  <si>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</si>
  <si>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</si>
  <si>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</si>
  <si>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</si>
  <si>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</si>
  <si>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</si>
  <si>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</si>
  <si>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</si>
  <si>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</si>
  <si>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</si>
  <si>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</si>
  <si>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</si>
  <si>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</si>
  <si>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</si>
  <si>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</si>
  <si>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</si>
  <si>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</si>
  <si>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</si>
  <si>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</si>
  <si>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</si>
  <si>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</si>
  <si>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</si>
  <si>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</si>
  <si>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</si>
  <si>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</si>
  <si>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</si>
  <si>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</si>
  <si>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</si>
  <si>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</si>
  <si>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</si>
  <si>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</si>
  <si>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</si>
  <si>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</si>
  <si>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</si>
  <si>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</si>
  <si>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</si>
  <si>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</si>
  <si>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</si>
  <si>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</si>
  <si>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</si>
  <si>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</si>
  <si>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</si>
  <si>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</si>
  <si>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</si>
  <si>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</si>
  <si>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</si>
  <si>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</si>
  <si>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</si>
  <si>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</si>
  <si>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</si>
  <si>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</si>
  <si>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</si>
  <si>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</si>
  <si>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</si>
  <si>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</si>
  <si>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</si>
  <si>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</si>
  <si>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</si>
  <si>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</si>
  <si>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</si>
  <si>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</si>
  <si>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</si>
  <si>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</si>
  <si>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</si>
  <si>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</si>
  <si>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</si>
  <si>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</si>
  <si>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</si>
  <si>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</si>
  <si>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</si>
  <si>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</si>
  <si>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</si>
  <si>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</si>
  <si>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</si>
  <si>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</si>
  <si>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</si>
  <si>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</si>
  <si>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</si>
  <si>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</si>
  <si>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</si>
  <si>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</si>
  <si>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</si>
  <si>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</si>
  <si>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</si>
  <si>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</si>
  <si>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</si>
  <si>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</si>
  <si>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</si>
  <si>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</si>
  <si>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</si>
  <si>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</si>
  <si>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</si>
  <si>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</si>
  <si>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</si>
  <si>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</si>
  <si>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</si>
  <si>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</si>
  <si>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</si>
  <si>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</si>
  <si>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</si>
  <si>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</si>
  <si>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</si>
  <si>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</si>
  <si>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</si>
  <si>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</si>
  <si>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</si>
  <si>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</si>
  <si>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</si>
  <si>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</si>
  <si>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</si>
  <si>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</si>
  <si>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</si>
  <si>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</si>
  <si>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</si>
  <si>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</si>
  <si>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</si>
  <si>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</si>
  <si>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</si>
  <si>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</si>
  <si>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</si>
  <si>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</si>
  <si>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</si>
  <si>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</si>
  <si>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</si>
  <si>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</si>
  <si>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</si>
  <si>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</si>
  <si>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</si>
  <si>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</si>
  <si>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</si>
  <si>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</si>
  <si>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</si>
  <si>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</si>
  <si>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</si>
  <si>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</si>
  <si>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</si>
  <si>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</si>
  <si>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</si>
  <si>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</si>
  <si>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</si>
  <si>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</si>
  <si>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</si>
  <si>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</si>
  <si>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</si>
  <si>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</si>
  <si>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</si>
  <si>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</si>
  <si>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</si>
  <si>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</si>
  <si>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</si>
  <si>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</si>
  <si>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</si>
  <si>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</si>
  <si>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</si>
  <si>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</si>
  <si>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</si>
  <si>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</si>
  <si>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</si>
  <si>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</si>
  <si>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</si>
  <si>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</si>
  <si>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</si>
  <si>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</si>
  <si>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</si>
  <si>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</si>
  <si>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</si>
  <si>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</si>
  <si>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</si>
  <si>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</si>
  <si>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</si>
  <si>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</si>
  <si>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</si>
  <si>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</si>
  <si>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</si>
  <si>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</si>
  <si>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</si>
  <si>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</si>
  <si>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</si>
  <si>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</si>
  <si>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</si>
  <si>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</si>
  <si>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</si>
  <si>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</si>
  <si>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</si>
  <si>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</si>
  <si>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</si>
  <si>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</si>
  <si>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</si>
  <si>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</si>
  <si>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</si>
  <si>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</si>
  <si>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</si>
  <si>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</si>
  <si>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</si>
  <si>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</si>
  <si>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</si>
  <si>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</si>
  <si>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</si>
  <si>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</si>
  <si>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</si>
  <si>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</si>
  <si>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</si>
  <si>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</si>
  <si>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</si>
  <si>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</si>
  <si>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</si>
  <si>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</si>
  <si>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</si>
  <si>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</si>
  <si>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</si>
  <si>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</si>
  <si>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</si>
  <si>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</si>
  <si>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</si>
  <si>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</si>
  <si>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</si>
  <si>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</si>
  <si>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</si>
  <si>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</si>
  <si>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</si>
  <si>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</si>
  <si>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</si>
  <si>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</si>
  <si>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</si>
  <si>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</si>
  <si>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</si>
  <si>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</si>
  <si>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</si>
  <si>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</si>
  <si>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</si>
  <si>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</si>
  <si>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</si>
  <si>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</si>
  <si>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</si>
  <si>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</si>
  <si>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</si>
  <si>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</si>
  <si>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</si>
  <si>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</si>
  <si>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</si>
  <si>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</si>
  <si>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</si>
  <si>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</si>
  <si>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</si>
  <si>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</si>
  <si>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</si>
  <si>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</si>
  <si>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</si>
  <si>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</si>
  <si>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</si>
  <si>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</si>
  <si>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</si>
  <si>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</si>
  <si>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</si>
  <si>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</si>
  <si>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</si>
  <si>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</si>
  <si>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</si>
  <si>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</si>
  <si>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</si>
  <si>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</si>
  <si>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</si>
  <si>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</si>
  <si>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</si>
  <si>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</si>
  <si>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</si>
  <si>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</si>
  <si>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</si>
  <si>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</si>
  <si>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</si>
  <si>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</si>
  <si>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</si>
  <si>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</si>
  <si>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</si>
  <si>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</si>
  <si>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</si>
  <si>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</si>
  <si>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</si>
  <si>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</si>
  <si>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</si>
  <si>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</si>
  <si>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</si>
  <si>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</si>
  <si>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</si>
  <si>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</si>
  <si>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</si>
  <si>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</si>
  <si>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</si>
  <si>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</si>
  <si>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</si>
  <si>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</si>
  <si>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</si>
  <si>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</si>
  <si>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</si>
  <si>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</si>
  <si>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</si>
  <si>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</si>
  <si>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</si>
  <si>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</si>
  <si>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</si>
  <si>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</si>
  <si>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</si>
  <si>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</si>
  <si>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</si>
  <si>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</si>
  <si>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</si>
  <si>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</si>
  <si>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</si>
  <si>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</si>
  <si>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</si>
  <si>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</si>
  <si>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</si>
  <si>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</si>
  <si>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</si>
  <si>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</si>
  <si>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</si>
  <si>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</si>
  <si>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</si>
  <si>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</si>
  <si>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</si>
  <si>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</si>
  <si>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</si>
  <si>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</si>
  <si>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</si>
  <si>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</si>
  <si>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</si>
  <si>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</si>
  <si>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</si>
  <si>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</si>
  <si>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</si>
  <si>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</si>
  <si>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</si>
  <si>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</si>
  <si>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</si>
  <si>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</si>
  <si>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</si>
  <si>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</si>
  <si>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</si>
  <si>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</si>
  <si>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</si>
  <si>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</si>
  <si>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</si>
  <si>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</si>
  <si>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</si>
  <si>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</si>
  <si>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</si>
  <si>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</si>
  <si>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</si>
  <si>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</si>
  <si>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</si>
  <si>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</si>
  <si>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</si>
  <si>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</si>
  <si>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</si>
  <si>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</si>
  <si>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</si>
  <si>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</si>
  <si>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</si>
  <si>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</si>
  <si>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</si>
  <si>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</si>
  <si>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</si>
  <si>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</si>
  <si>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</si>
  <si>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</si>
  <si>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</si>
  <si>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</si>
  <si>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</si>
  <si>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</si>
  <si>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</si>
  <si>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</si>
  <si>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</si>
  <si>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</si>
  <si>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</si>
  <si>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</si>
  <si>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</si>
  <si>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</si>
  <si>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</si>
  <si>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</si>
  <si>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</si>
  <si>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</si>
  <si>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</si>
  <si>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</si>
  <si>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</si>
  <si>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</si>
  <si>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</si>
  <si>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</si>
  <si>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</si>
  <si>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</si>
  <si>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</si>
  <si>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</si>
  <si>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</si>
  <si>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</si>
  <si>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</si>
  <si>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</si>
  <si>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</si>
  <si>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</si>
  <si>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</si>
  <si>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</si>
  <si>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</si>
  <si>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</si>
  <si>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</si>
  <si>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</si>
  <si>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</si>
  <si>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</si>
  <si>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</si>
  <si>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</si>
  <si>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</si>
  <si>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</si>
  <si>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</si>
  <si>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</si>
  <si>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</si>
  <si>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</si>
  <si>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</si>
  <si>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</si>
  <si>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</si>
  <si>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</si>
  <si>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</si>
  <si>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</si>
  <si>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</si>
  <si>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</si>
  <si>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</si>
  <si>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</si>
  <si>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</si>
  <si>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</si>
  <si>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</si>
  <si>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</si>
  <si>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</si>
  <si>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</si>
  <si>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</si>
  <si>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</si>
  <si>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</si>
  <si>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</si>
  <si>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</si>
  <si>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</si>
  <si>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</si>
  <si>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</si>
  <si>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</si>
  <si>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</si>
  <si>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</si>
  <si>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</si>
  <si>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</si>
  <si>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</si>
  <si>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</si>
  <si>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</si>
  <si>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</si>
  <si>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</si>
  <si>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</si>
  <si>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</si>
  <si>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</si>
  <si>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</si>
  <si>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</si>
  <si>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</si>
  <si>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</si>
  <si>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</si>
  <si>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</si>
  <si>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</si>
  <si>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</si>
  <si>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</si>
  <si>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</si>
  <si>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</si>
  <si>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</si>
  <si>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</si>
  <si>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</si>
  <si>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</si>
  <si>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</si>
  <si>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</si>
  <si>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</si>
  <si>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</si>
  <si>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</si>
  <si>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</si>
  <si>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</si>
  <si>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</si>
  <si>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</si>
  <si>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</si>
  <si>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</si>
  <si>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</si>
  <si>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</si>
  <si>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</si>
  <si>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</si>
  <si>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</si>
  <si>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</si>
  <si>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</si>
  <si>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</si>
  <si>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</si>
  <si>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</si>
  <si>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</si>
  <si>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</si>
  <si>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</si>
  <si>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</si>
  <si>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</si>
  <si>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</si>
  <si>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</si>
  <si>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</si>
  <si>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</si>
  <si>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</si>
  <si>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</si>
  <si>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</si>
  <si>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</si>
  <si>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</si>
  <si>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</si>
  <si>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</si>
  <si>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</si>
  <si>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</si>
  <si>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</si>
  <si>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</si>
  <si>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</si>
  <si>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</si>
  <si>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</si>
  <si>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</si>
  <si>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</si>
  <si>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</si>
  <si>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</si>
  <si>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</si>
  <si>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</si>
  <si>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</si>
  <si>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</si>
  <si>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</si>
  <si>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</si>
  <si>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</si>
  <si>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</si>
  <si>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</si>
  <si>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</si>
  <si>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</si>
  <si>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</si>
  <si>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</si>
  <si>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</si>
  <si>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</si>
  <si>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</si>
  <si>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</si>
  <si>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</si>
  <si>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</si>
  <si>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</si>
  <si>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</si>
  <si>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</si>
  <si>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</si>
  <si>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</si>
  <si>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</si>
  <si>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</si>
  <si>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</si>
  <si>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</si>
  <si>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</si>
  <si>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</si>
  <si>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</si>
  <si>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</si>
  <si>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</si>
  <si>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</si>
  <si>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</si>
  <si>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</si>
  <si>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</si>
  <si>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</si>
  <si>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</si>
  <si>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</si>
  <si>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</si>
  <si>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</si>
  <si>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</si>
  <si>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</si>
  <si>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</si>
  <si>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</si>
  <si>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</si>
  <si>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</si>
  <si>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</si>
  <si>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</si>
  <si>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</si>
  <si>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</si>
  <si>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</si>
  <si>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</si>
  <si>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</si>
  <si>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</si>
  <si>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</si>
  <si>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</si>
  <si>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</si>
  <si>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</si>
  <si>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</si>
  <si>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</si>
  <si>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</si>
  <si>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</si>
  <si>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</si>
  <si>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</si>
  <si>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</si>
  <si>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</si>
  <si>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</si>
  <si>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</si>
  <si>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</si>
  <si>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</si>
  <si>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</si>
  <si>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</si>
  <si>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</si>
  <si>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</si>
  <si>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</si>
  <si>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</si>
  <si>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</si>
  <si>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</si>
  <si>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</si>
  <si>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</si>
  <si>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</si>
  <si>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</si>
  <si>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</si>
  <si>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</si>
  <si>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</si>
  <si>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</si>
  <si>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</si>
  <si>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</si>
  <si>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</si>
  <si>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</si>
  <si>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</si>
  <si>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</si>
  <si>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</si>
  <si>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</si>
  <si>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</si>
  <si>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</si>
  <si>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</si>
  <si>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</si>
  <si>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</si>
  <si>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</si>
  <si>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</si>
  <si>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</si>
  <si>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</si>
  <si>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</si>
  <si>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</si>
  <si>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</si>
  <si>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</si>
  <si>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</si>
  <si>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</si>
  <si>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</si>
  <si>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</si>
  <si>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</si>
  <si>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</si>
  <si>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</si>
  <si>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</si>
  <si>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</si>
  <si>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</si>
  <si>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</si>
  <si>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</si>
  <si>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</si>
  <si>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</si>
  <si>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</si>
  <si>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</si>
  <si>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</si>
  <si>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</si>
  <si>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</si>
  <si>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</si>
  <si>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</si>
  <si>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</si>
  <si>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</si>
  <si>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</si>
  <si>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</si>
  <si>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</si>
  <si>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</si>
  <si>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</si>
  <si>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</si>
  <si>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</si>
  <si>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</si>
  <si>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</si>
  <si>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</si>
  <si>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</si>
  <si>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</si>
  <si>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</si>
  <si>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</si>
  <si>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</si>
  <si>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</si>
  <si>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</si>
  <si>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</si>
  <si>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</si>
  <si>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</si>
  <si>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</si>
  <si>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</si>
  <si>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</si>
  <si>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</si>
  <si>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</si>
  <si>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</si>
  <si>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</si>
  <si>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</si>
  <si>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</si>
  <si>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</si>
  <si>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</si>
  <si>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</si>
  <si>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</si>
  <si>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</si>
  <si>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</si>
  <si>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</si>
  <si>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</si>
  <si>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</si>
  <si>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</si>
  <si>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</si>
  <si>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</si>
  <si>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</si>
  <si>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</si>
  <si>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</si>
  <si>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</si>
  <si>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</si>
  <si>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</si>
  <si>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</si>
  <si>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</si>
  <si>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</si>
  <si>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</si>
  <si>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</si>
  <si>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</si>
  <si>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</si>
  <si>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</si>
  <si>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</si>
  <si>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</si>
  <si>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</si>
  <si>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</si>
  <si>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</si>
  <si>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</si>
  <si>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</si>
  <si>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</si>
  <si>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</si>
  <si>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</si>
  <si>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</si>
  <si>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</si>
  <si>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</si>
  <si>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</si>
  <si>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</si>
  <si>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</si>
  <si>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</si>
  <si>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</si>
  <si>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</si>
  <si>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</si>
  <si>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</si>
  <si>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</si>
  <si>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</si>
  <si>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</si>
  <si>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</si>
  <si>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</si>
  <si>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</si>
  <si>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</si>
  <si>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</si>
  <si>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</si>
  <si>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</si>
  <si>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</si>
  <si>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</si>
  <si>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</si>
  <si>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</si>
  <si>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</si>
  <si>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</si>
  <si>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</si>
  <si>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</si>
  <si>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</si>
  <si>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</si>
  <si>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</si>
  <si>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</si>
  <si>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</si>
  <si>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</si>
  <si>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</si>
  <si>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</si>
  <si>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</si>
  <si>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</si>
  <si>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</si>
  <si>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</si>
  <si>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</si>
  <si>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</si>
  <si>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</si>
  <si>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</si>
  <si>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</si>
  <si>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</si>
  <si>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</si>
  <si>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</si>
  <si>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</si>
  <si>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</si>
  <si>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</si>
  <si>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</si>
  <si>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</si>
  <si>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</si>
  <si>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</si>
  <si>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</si>
  <si>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</si>
  <si>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</si>
  <si>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</si>
  <si>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</si>
  <si>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</si>
  <si>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</si>
  <si>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</si>
  <si>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</si>
  <si>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</si>
  <si>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</si>
  <si>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</si>
  <si>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</si>
  <si>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</si>
  <si>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</si>
  <si>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</si>
  <si>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</si>
  <si>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</si>
  <si>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</si>
  <si>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</si>
  <si>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</si>
  <si>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</si>
  <si>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</si>
  <si>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</si>
  <si>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</si>
  <si>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</si>
  <si>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</si>
  <si>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</si>
  <si>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</si>
  <si>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</si>
  <si>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</si>
  <si>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</si>
  <si>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</si>
  <si>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</si>
  <si>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</si>
  <si>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</si>
  <si>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</si>
  <si>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</si>
  <si>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</si>
  <si>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</si>
  <si>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</si>
  <si>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</si>
  <si>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</si>
  <si>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</si>
  <si>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</si>
  <si>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</si>
  <si>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</si>
  <si>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</si>
  <si>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</si>
  <si>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</si>
  <si>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</si>
  <si>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</si>
  <si>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</si>
  <si>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</si>
  <si>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</si>
  <si>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</si>
  <si>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</si>
  <si>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</si>
  <si>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</si>
  <si>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</si>
  <si>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</si>
  <si>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</si>
  <si>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</si>
  <si>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</si>
  <si>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</si>
  <si>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</si>
  <si>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</si>
  <si>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</si>
  <si>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</si>
  <si>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</si>
  <si>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</si>
  <si>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</si>
  <si>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</si>
  <si>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</si>
  <si>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</si>
  <si>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</si>
  <si>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</si>
  <si>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</si>
  <si>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</si>
  <si>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</si>
  <si>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</si>
  <si>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</si>
  <si>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</si>
  <si>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</si>
  <si>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</si>
  <si>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</si>
  <si>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</si>
  <si>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</si>
  <si>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</si>
  <si>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</si>
  <si>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</si>
  <si>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</si>
  <si>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</si>
  <si>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</si>
  <si>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</si>
  <si>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</si>
  <si>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</si>
  <si>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</si>
  <si>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</si>
  <si>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</si>
  <si>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</si>
  <si>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</si>
  <si>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</si>
  <si>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</si>
  <si>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</si>
  <si>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</si>
  <si>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</si>
  <si>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</si>
  <si>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</si>
  <si>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</si>
  <si>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</si>
  <si>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</si>
  <si>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</si>
  <si>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</si>
  <si>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</si>
  <si>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</si>
  <si>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</si>
  <si>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</si>
  <si>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</si>
  <si>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</si>
  <si>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</si>
  <si>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</si>
  <si>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</si>
  <si>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</si>
  <si>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</si>
  <si>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</si>
  <si>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</si>
  <si>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</si>
  <si>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</si>
  <si>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</si>
  <si>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</si>
  <si>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</si>
  <si>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</si>
  <si>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</si>
  <si>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</si>
  <si>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</si>
  <si>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</si>
  <si>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</si>
  <si>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</si>
  <si>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</si>
  <si>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</si>
  <si>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</si>
  <si>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</si>
  <si>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</si>
  <si>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</si>
  <si>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</si>
  <si>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</si>
  <si>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</si>
  <si>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</si>
  <si>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</si>
  <si>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</si>
  <si>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</si>
  <si>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</si>
  <si>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</si>
  <si>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</si>
  <si>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</si>
  <si>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</si>
  <si>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</si>
  <si>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</si>
  <si>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</si>
  <si>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</si>
  <si>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</si>
  <si>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</si>
  <si>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</si>
  <si>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</si>
  <si>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</si>
  <si>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</si>
  <si>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</si>
  <si>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</si>
  <si>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</si>
  <si>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</si>
  <si>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</si>
  <si>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</si>
  <si>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</si>
  <si>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</si>
  <si>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</si>
  <si>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</si>
  <si>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</si>
  <si>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</si>
  <si>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</si>
  <si>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</si>
  <si>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</si>
  <si>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</si>
  <si>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</si>
  <si>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</si>
  <si>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</si>
  <si>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</si>
  <si>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</si>
  <si>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</si>
  <si>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</si>
  <si>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</si>
  <si>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</si>
  <si>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</si>
  <si>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</si>
  <si>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</si>
  <si>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</si>
  <si>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</si>
  <si>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</si>
  <si>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</si>
  <si>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</si>
  <si>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</si>
  <si>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</si>
  <si>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</si>
  <si>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</si>
  <si>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</si>
  <si>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</si>
  <si>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</si>
  <si>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</si>
  <si>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</si>
  <si>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</si>
  <si>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</si>
  <si>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</si>
  <si>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</si>
  <si>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</si>
  <si>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</si>
  <si>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</si>
  <si>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</si>
  <si>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</si>
  <si>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</si>
  <si>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</si>
  <si>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</si>
  <si>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</si>
  <si>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</si>
  <si>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</si>
  <si>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</si>
  <si>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</si>
  <si>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</si>
  <si>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</si>
  <si>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</si>
  <si>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</si>
  <si>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</si>
  <si>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</si>
  <si>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</si>
  <si>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</si>
  <si>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</si>
  <si>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</si>
  <si>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</si>
  <si>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</si>
  <si>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</si>
  <si>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</si>
  <si>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</si>
  <si>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</si>
  <si>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</si>
  <si>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</si>
  <si>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</si>
  <si>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</si>
  <si>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</si>
  <si>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</si>
  <si>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</si>
  <si>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</si>
  <si>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</si>
  <si>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</si>
  <si>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</si>
  <si>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</si>
  <si>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</si>
  <si>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</si>
  <si>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</si>
  <si>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</si>
  <si>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</si>
  <si>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</si>
  <si>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</si>
  <si>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</si>
  <si>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</si>
  <si>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</si>
  <si>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</si>
  <si>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</si>
  <si>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</si>
  <si>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</si>
  <si>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</si>
  <si>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</si>
  <si>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</si>
  <si>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</si>
  <si>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</si>
  <si>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</si>
  <si>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</si>
  <si>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</si>
  <si>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</si>
  <si>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</si>
  <si>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</si>
  <si>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</si>
  <si>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</si>
  <si>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</si>
  <si>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</si>
  <si>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</si>
  <si>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</si>
  <si>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</si>
  <si>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</si>
  <si>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</si>
  <si>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</si>
  <si>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</si>
  <si>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</si>
  <si>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</si>
  <si>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</si>
  <si>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</si>
  <si>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</si>
  <si>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</si>
  <si>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</si>
  <si>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</si>
  <si>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</si>
  <si>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</si>
  <si>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</si>
  <si>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</si>
  <si>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</si>
  <si>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</si>
  <si>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</si>
  <si>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</si>
  <si>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</si>
  <si>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</si>
  <si>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</si>
  <si>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</si>
  <si>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</si>
  <si>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</si>
  <si>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</si>
  <si>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</si>
  <si>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</si>
  <si>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</si>
  <si>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</si>
  <si>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</si>
  <si>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</si>
  <si>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</si>
  <si>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</si>
  <si>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</si>
  <si>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</si>
  <si>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</si>
  <si>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</si>
  <si>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</si>
  <si>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</si>
  <si>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</si>
  <si>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</si>
  <si>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</si>
  <si>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</si>
  <si>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</si>
  <si>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</si>
  <si>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</si>
  <si>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</si>
  <si>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</si>
  <si>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</si>
  <si>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</si>
  <si>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</si>
  <si>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</si>
  <si>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</si>
  <si>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</si>
  <si>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</si>
  <si>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</si>
  <si>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</si>
  <si>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</si>
  <si>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</si>
  <si>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</si>
  <si>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</si>
  <si>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</si>
  <si>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</si>
  <si>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</si>
  <si>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</si>
  <si>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</si>
  <si>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</si>
  <si>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</si>
  <si>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</si>
  <si>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</si>
  <si>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</si>
  <si>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</si>
  <si>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</si>
  <si>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</si>
  <si>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</si>
  <si>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</si>
  <si>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</si>
  <si>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</si>
  <si>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</si>
  <si>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</si>
  <si>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</si>
  <si>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</si>
  <si>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</si>
  <si>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</si>
  <si>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</si>
  <si>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</si>
  <si>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</si>
  <si>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</si>
  <si>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</si>
  <si>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</si>
  <si>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</si>
  <si>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</si>
  <si>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</si>
  <si>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</si>
  <si>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</si>
  <si>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</si>
  <si>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</si>
  <si>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</si>
  <si>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</si>
  <si>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</si>
  <si>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</si>
  <si>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</si>
  <si>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</si>
  <si>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</si>
  <si>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</si>
  <si>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</si>
  <si>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</si>
  <si>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</si>
  <si>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</si>
  <si>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</si>
  <si>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</si>
  <si>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</si>
  <si>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</si>
  <si>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</si>
  <si>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</si>
  <si>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</si>
  <si>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</si>
  <si>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</si>
  <si>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</si>
  <si>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</si>
  <si>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</si>
  <si>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</si>
  <si>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</si>
  <si>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</si>
  <si>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</si>
  <si>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</si>
  <si>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</si>
  <si>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</si>
  <si>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</si>
  <si>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</si>
  <si>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</si>
  <si>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</si>
  <si>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</si>
  <si>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</si>
  <si>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</si>
  <si>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</si>
  <si>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</si>
  <si>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</si>
  <si>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</si>
  <si>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</si>
  <si>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</si>
  <si>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</si>
  <si>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</si>
  <si>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</si>
  <si>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</si>
  <si>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</si>
  <si>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</si>
  <si>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</si>
  <si>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</si>
  <si>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</si>
  <si>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</si>
  <si>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</si>
  <si>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</si>
  <si>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</si>
  <si>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</si>
  <si>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</si>
  <si>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</si>
  <si>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</si>
  <si>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</si>
  <si>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</si>
  <si>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</si>
  <si>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</si>
  <si>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</si>
  <si>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</si>
  <si>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</si>
  <si>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</si>
  <si>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</si>
  <si>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</si>
  <si>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</si>
  <si>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</si>
  <si>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</si>
  <si>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</si>
  <si>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</si>
  <si>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</si>
  <si>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</si>
  <si>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</si>
  <si>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</si>
  <si>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</si>
  <si>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</si>
  <si>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</si>
  <si>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</si>
  <si>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</si>
  <si>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</si>
  <si>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</si>
  <si>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</si>
  <si>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</si>
  <si>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</si>
  <si>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</si>
  <si>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</si>
  <si>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</si>
  <si>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</si>
  <si>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</si>
  <si>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</si>
  <si>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</si>
  <si>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</si>
  <si>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</si>
  <si>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</si>
  <si>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</si>
  <si>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</si>
  <si>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</si>
  <si>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</si>
  <si>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</si>
  <si>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</si>
  <si>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</si>
  <si>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</si>
  <si>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</si>
  <si>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</si>
  <si>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</si>
  <si>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</si>
  <si>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</si>
  <si>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</si>
  <si>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</si>
  <si>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</si>
  <si>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</si>
  <si>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</si>
  <si>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</si>
  <si>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</si>
  <si>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</si>
  <si>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</si>
  <si>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</si>
  <si>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</si>
  <si>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</si>
  <si>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</si>
  <si>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</si>
  <si>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</si>
  <si>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</si>
  <si>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</si>
  <si>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</si>
  <si>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</si>
  <si>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</si>
  <si>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</si>
  <si>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</si>
  <si>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</si>
  <si>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</si>
  <si>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</si>
  <si>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</si>
  <si>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</si>
  <si>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</si>
  <si>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</si>
  <si>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</si>
  <si>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</si>
  <si>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</si>
  <si>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</si>
  <si>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</si>
  <si>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</si>
  <si>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</si>
  <si>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</si>
  <si>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</si>
  <si>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</si>
  <si>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</si>
  <si>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</si>
  <si>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</si>
  <si>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</si>
  <si>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</si>
  <si>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</si>
  <si>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</si>
  <si>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</si>
  <si>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</si>
  <si>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</si>
  <si>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</si>
  <si>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</si>
  <si>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</si>
  <si>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</si>
  <si>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</si>
  <si>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</si>
  <si>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</si>
  <si>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</si>
  <si>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</si>
  <si>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</si>
  <si>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</si>
  <si>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</si>
  <si>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</si>
  <si>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</si>
  <si>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</si>
  <si>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</si>
  <si>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</si>
  <si>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</si>
  <si>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</si>
  <si>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</si>
  <si>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</si>
  <si>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</si>
  <si>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</si>
  <si>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</si>
  <si>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</si>
  <si>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</si>
  <si>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</si>
  <si>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</si>
  <si>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</si>
  <si>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</si>
  <si>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</si>
  <si>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</si>
  <si>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</si>
  <si>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</si>
  <si>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</si>
  <si>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</si>
  <si>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</si>
  <si>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</si>
  <si>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</si>
  <si>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</si>
  <si>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</si>
  <si>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</si>
  <si>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</si>
  <si>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</si>
  <si>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</si>
  <si>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</si>
  <si>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</si>
  <si>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</si>
  <si>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</si>
  <si>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</si>
  <si>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</si>
  <si>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</si>
  <si>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</si>
  <si>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</si>
  <si>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</si>
  <si>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</si>
  <si>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</si>
  <si>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</si>
  <si>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</si>
  <si>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</si>
  <si>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</si>
  <si>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</si>
  <si>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</si>
  <si>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</si>
  <si>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</si>
  <si>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</si>
  <si>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</si>
  <si>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</si>
  <si>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</si>
  <si>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</si>
  <si>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</si>
  <si>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</si>
  <si>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</si>
  <si>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</si>
  <si>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</si>
  <si>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</si>
  <si>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</si>
  <si>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</si>
  <si>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</si>
  <si>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</si>
  <si>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</si>
  <si>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</si>
  <si>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</si>
  <si>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</si>
  <si>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</si>
  <si>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</si>
  <si>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</si>
  <si>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</si>
  <si>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</si>
  <si>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</si>
  <si>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</si>
  <si>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</si>
  <si>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</si>
  <si>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</si>
  <si>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</si>
  <si>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</si>
  <si>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</si>
  <si>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</si>
  <si>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</si>
  <si>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</si>
  <si>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</si>
  <si>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</si>
  <si>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</si>
  <si>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</si>
  <si>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</si>
  <si>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</si>
  <si>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</si>
  <si>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</si>
  <si>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</si>
  <si>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</si>
  <si>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</si>
  <si>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</si>
  <si>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</si>
  <si>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</si>
  <si>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</si>
  <si>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</si>
  <si>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</si>
  <si>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</si>
  <si>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</si>
  <si>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</si>
  <si>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</si>
  <si>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</si>
  <si>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</si>
  <si>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</si>
  <si>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</si>
  <si>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</si>
  <si>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</si>
  <si>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</si>
  <si>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</si>
  <si>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</si>
  <si>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</si>
  <si>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</si>
  <si>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</si>
  <si>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</si>
  <si>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</si>
  <si>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</si>
  <si>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</si>
  <si>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</si>
  <si>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</si>
  <si>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</si>
  <si>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</si>
  <si>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</si>
  <si>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</si>
  <si>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</si>
  <si>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</si>
  <si>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</si>
  <si>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</si>
  <si>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</si>
  <si>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</si>
  <si>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</si>
  <si>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</si>
  <si>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</si>
  <si>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</si>
  <si>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</si>
  <si>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</si>
  <si>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</si>
  <si>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</si>
  <si>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</si>
  <si>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</si>
  <si>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</si>
  <si>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</si>
  <si>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</si>
  <si>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</si>
  <si>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</si>
  <si>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</si>
  <si>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</si>
  <si>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</si>
  <si>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</si>
  <si>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</si>
  <si>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</si>
  <si>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</si>
  <si>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</si>
  <si>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</si>
  <si>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</si>
  <si>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</si>
  <si>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</si>
  <si>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</si>
  <si>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</si>
  <si>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</si>
  <si>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</si>
  <si>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</si>
  <si>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</si>
  <si>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</si>
  <si>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</si>
  <si>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</si>
  <si>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</si>
  <si>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</si>
  <si>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</si>
  <si>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</si>
  <si>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</si>
  <si>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</si>
  <si>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</si>
  <si>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</si>
  <si>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</si>
  <si>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</si>
  <si>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</si>
  <si>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</si>
  <si>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</si>
  <si>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</si>
  <si>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</si>
  <si>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</si>
  <si>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</si>
  <si>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</si>
  <si>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</si>
  <si>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</si>
  <si>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</si>
  <si>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</si>
  <si>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</si>
  <si>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</si>
  <si>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</si>
  <si>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</si>
  <si>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</si>
  <si>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</si>
  <si>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</si>
  <si>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</si>
  <si>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</si>
  <si>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</si>
  <si>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</si>
  <si>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</si>
  <si>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</si>
  <si>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</si>
  <si>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</si>
  <si>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</si>
  <si>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</si>
  <si>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</si>
  <si>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</si>
  <si>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</si>
  <si>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</si>
  <si>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</si>
  <si>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</si>
  <si>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</si>
  <si>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</si>
  <si>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</si>
  <si>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</si>
  <si>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</si>
  <si>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</si>
  <si>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</si>
  <si>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</si>
  <si>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</si>
  <si>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</si>
  <si>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</si>
  <si>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</si>
  <si>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</si>
  <si>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</si>
  <si>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</si>
  <si>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</si>
  <si>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</si>
  <si>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</si>
  <si>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</si>
  <si>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</si>
  <si>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</si>
  <si>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</si>
  <si>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</si>
  <si>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</si>
  <si>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</si>
  <si>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</si>
  <si>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</si>
  <si>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</si>
  <si>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</si>
  <si>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</si>
  <si>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</si>
  <si>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</si>
  <si>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</si>
  <si>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</si>
  <si>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</si>
  <si>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</si>
  <si>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</si>
  <si>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</si>
  <si>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</si>
  <si>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</si>
  <si>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</si>
  <si>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</si>
  <si>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</si>
  <si>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</si>
  <si>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</si>
  <si>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</si>
  <si>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</si>
  <si>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</si>
  <si>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</si>
  <si>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</si>
  <si>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</si>
  <si>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</si>
  <si>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</si>
  <si>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</si>
  <si>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</si>
  <si>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</si>
  <si>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</si>
  <si>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</si>
  <si>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</si>
  <si>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</si>
  <si>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</si>
  <si>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</si>
  <si>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</si>
  <si>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</si>
  <si>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</si>
  <si>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</si>
  <si>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</si>
  <si>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</si>
  <si>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</si>
  <si>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</si>
  <si>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</si>
  <si>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</si>
  <si>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</si>
  <si>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</si>
  <si>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</si>
  <si>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</si>
  <si>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</si>
  <si>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</si>
  <si>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</si>
  <si>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</si>
  <si>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</si>
  <si>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</si>
  <si>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</si>
  <si>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</si>
  <si>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</si>
  <si>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</si>
  <si>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</si>
  <si>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</si>
  <si>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</si>
  <si>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</si>
  <si>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</si>
  <si>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</si>
  <si>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</si>
  <si>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</si>
  <si>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</si>
  <si>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</si>
  <si>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</si>
  <si>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</si>
  <si>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</si>
  <si>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</si>
  <si>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</si>
  <si>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</si>
  <si>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</si>
  <si>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</si>
  <si>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</si>
  <si>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</si>
  <si>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</si>
  <si>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</si>
  <si>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</si>
  <si>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</si>
  <si>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</si>
  <si>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</si>
  <si>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</si>
  <si>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</si>
  <si>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</si>
  <si>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</si>
  <si>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</si>
  <si>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</si>
  <si>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</si>
  <si>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</si>
  <si>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</si>
  <si>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</si>
  <si>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</si>
  <si>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</si>
  <si>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</si>
  <si>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</si>
  <si>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</si>
  <si>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</si>
  <si>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</si>
  <si>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</si>
  <si>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</si>
  <si>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</si>
  <si>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</si>
  <si>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</si>
  <si>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</si>
  <si>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</si>
  <si>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</si>
  <si>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</si>
  <si>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</si>
  <si>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</si>
  <si>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</si>
  <si>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</si>
  <si>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</si>
  <si>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</si>
  <si>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</si>
  <si>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</si>
  <si>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</si>
  <si>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</si>
  <si>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</si>
  <si>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</si>
  <si>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</si>
  <si>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</si>
  <si>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</si>
  <si>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</si>
  <si>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</si>
  <si>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</si>
  <si>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</si>
  <si>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</si>
  <si>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</si>
  <si>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</si>
  <si>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</si>
  <si>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</si>
  <si>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</si>
  <si>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</si>
  <si>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</si>
  <si>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</si>
  <si>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</si>
  <si>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</si>
  <si>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</si>
  <si>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</si>
  <si>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</si>
  <si>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</si>
  <si>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</si>
  <si>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</si>
  <si>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</si>
  <si>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</si>
  <si>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</si>
  <si>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</si>
  <si>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</si>
  <si>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</si>
  <si>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</si>
  <si>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</si>
  <si>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</si>
  <si>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</si>
  <si>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</si>
  <si>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</si>
  <si>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</si>
  <si>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</si>
  <si>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</si>
  <si>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</si>
  <si>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</si>
  <si>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</si>
  <si>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</si>
  <si>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</si>
  <si>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</si>
  <si>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</si>
  <si>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</si>
  <si>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</si>
  <si>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</si>
  <si>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</si>
  <si>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</si>
  <si>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</si>
  <si>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</si>
  <si>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</si>
  <si>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</si>
  <si>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</si>
  <si>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</si>
  <si>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</si>
  <si>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</si>
  <si>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</si>
  <si>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</si>
  <si>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</si>
  <si>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</si>
  <si>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</si>
  <si>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</si>
  <si>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</si>
  <si>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</si>
  <si>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</si>
  <si>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</si>
  <si>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</si>
  <si>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</si>
  <si>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</si>
  <si>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</si>
  <si>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</si>
  <si>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</si>
  <si>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</si>
  <si>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</si>
  <si>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</si>
  <si>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</si>
  <si>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</si>
  <si>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</si>
  <si>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</si>
  <si>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</si>
  <si>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</si>
  <si>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</si>
  <si>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</si>
  <si>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</si>
  <si>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</si>
  <si>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</si>
  <si>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</si>
  <si>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</si>
  <si>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</si>
  <si>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</si>
  <si>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</si>
  <si>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</si>
  <si>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</si>
  <si>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</si>
  <si>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</si>
  <si>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</si>
  <si>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</si>
  <si>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</si>
  <si>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</si>
  <si>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</si>
  <si>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</si>
  <si>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</si>
  <si>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</si>
  <si>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</si>
  <si>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</si>
  <si>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</si>
  <si>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</si>
  <si>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</si>
  <si>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</si>
  <si>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</si>
  <si>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</si>
  <si>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</si>
  <si>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</si>
  <si>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</si>
  <si>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</si>
  <si>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</si>
  <si>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</si>
  <si>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</si>
  <si>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</si>
  <si>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</si>
  <si>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</si>
  <si>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</si>
  <si>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</si>
  <si>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</si>
  <si>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</si>
  <si>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</si>
  <si>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</si>
  <si>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</si>
  <si>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</si>
  <si>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</si>
  <si>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</si>
  <si>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</si>
  <si>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</si>
  <si>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</si>
  <si>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</si>
  <si>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</si>
  <si>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</si>
  <si>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</si>
  <si>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</si>
  <si>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</si>
  <si>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</si>
  <si>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</si>
  <si>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</si>
  <si>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</si>
  <si>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</si>
  <si>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</si>
  <si>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</si>
  <si>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</si>
  <si>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</si>
  <si>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</si>
  <si>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</si>
  <si>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</si>
  <si>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</si>
  <si>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</si>
  <si>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</si>
  <si>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</si>
  <si>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</si>
  <si>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</si>
  <si>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</si>
  <si>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</si>
  <si>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</si>
  <si>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</si>
  <si>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</si>
  <si>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</si>
  <si>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</si>
  <si>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</si>
  <si>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</si>
  <si>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</si>
  <si>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</si>
  <si>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</si>
  <si>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</si>
  <si>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</si>
  <si>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</si>
  <si>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</si>
  <si>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</si>
  <si>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</si>
  <si>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</si>
  <si>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</si>
  <si>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</si>
  <si>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</si>
  <si>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</si>
  <si>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</si>
  <si>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</si>
  <si>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</si>
  <si>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</si>
  <si>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</si>
  <si>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</si>
  <si>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</si>
  <si>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</si>
  <si>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</si>
  <si>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</si>
  <si>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</si>
  <si>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</si>
  <si>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</si>
  <si>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</si>
  <si>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</si>
  <si>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</si>
  <si>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</si>
  <si>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</si>
  <si>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</si>
  <si>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</si>
  <si>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</si>
  <si>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</si>
  <si>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</si>
  <si>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</si>
  <si>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</si>
  <si>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</si>
  <si>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</si>
  <si>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</si>
  <si>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</si>
  <si>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</si>
  <si>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</si>
  <si>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</si>
  <si>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</si>
  <si>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</si>
  <si>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</si>
  <si>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</si>
  <si>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</si>
  <si>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</si>
  <si>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</si>
  <si>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</si>
  <si>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</si>
  <si>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</si>
  <si>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</si>
  <si>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</si>
  <si>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</si>
  <si>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</si>
  <si>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</si>
  <si>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</si>
  <si>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</si>
  <si>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</si>
  <si>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</si>
  <si>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</si>
  <si>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</si>
  <si>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</si>
  <si>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</si>
  <si>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</si>
  <si>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</si>
  <si>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</si>
  <si>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</si>
  <si>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</si>
  <si>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</si>
  <si>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</si>
  <si>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</si>
  <si>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</si>
  <si>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</si>
  <si>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</si>
  <si>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</si>
  <si>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</si>
  <si>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</si>
  <si>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</si>
  <si>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</si>
  <si>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</si>
  <si>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</si>
  <si>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</si>
  <si>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</si>
  <si>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</si>
  <si>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</si>
  <si>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</si>
  <si>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</si>
  <si>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</si>
  <si>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</si>
  <si>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</si>
  <si>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</si>
  <si>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</si>
  <si>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</si>
  <si>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</si>
  <si>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</si>
  <si>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</si>
  <si>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</si>
  <si>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</si>
  <si>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</si>
  <si>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</si>
  <si>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</si>
  <si>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</si>
  <si>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</si>
  <si>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</si>
  <si>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</si>
  <si>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</si>
  <si>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</si>
  <si>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</si>
  <si>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</si>
  <si>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</si>
  <si>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</si>
  <si>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</si>
  <si>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</si>
  <si>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</si>
  <si>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</si>
  <si>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</si>
  <si>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</si>
  <si>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</si>
  <si>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</si>
  <si>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</si>
  <si>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</si>
  <si>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</si>
  <si>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</si>
  <si>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</si>
  <si>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</si>
  <si>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</si>
  <si>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</si>
  <si>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</si>
  <si>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</si>
  <si>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</si>
  <si>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</si>
  <si>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</si>
  <si>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</si>
  <si>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</si>
  <si>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</si>
  <si>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</si>
  <si>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</si>
  <si>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</si>
  <si>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</si>
  <si>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</si>
  <si>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</si>
  <si>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</si>
  <si>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</si>
  <si>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</si>
  <si>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</si>
  <si>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</si>
  <si>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</si>
  <si>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</si>
  <si>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</si>
  <si>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</si>
  <si>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</si>
  <si>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</si>
  <si>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</si>
  <si>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</si>
  <si>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</si>
  <si>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</si>
  <si>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</si>
  <si>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</si>
  <si>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</si>
  <si>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</si>
  <si>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</si>
  <si>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</si>
  <si>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</si>
  <si>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</si>
  <si>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</si>
  <si>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</si>
  <si>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</si>
  <si>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</si>
  <si>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</si>
  <si>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</si>
  <si>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</si>
  <si>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</si>
  <si>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</si>
  <si>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</si>
  <si>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</si>
  <si>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</si>
  <si>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</si>
  <si>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</si>
  <si>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</si>
  <si>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</si>
  <si>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</si>
  <si>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</si>
  <si>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</si>
  <si>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</si>
  <si>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</si>
  <si>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</si>
  <si>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</si>
  <si>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</si>
  <si>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</si>
  <si>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</si>
  <si>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</si>
  <si>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</si>
  <si>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</si>
  <si>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</si>
  <si>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</si>
  <si>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</si>
  <si>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</si>
  <si>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</si>
  <si>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</si>
  <si>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</si>
  <si>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</si>
  <si>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</si>
  <si>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</si>
  <si>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</si>
  <si>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</si>
  <si>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</si>
  <si>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</si>
  <si>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</si>
  <si>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</si>
  <si>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</si>
  <si>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</si>
  <si>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</si>
  <si>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</si>
  <si>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</si>
  <si>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</si>
  <si>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</si>
  <si>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</si>
  <si>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</si>
  <si>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</si>
  <si>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</si>
  <si>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</si>
  <si>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</si>
  <si>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</si>
  <si>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</si>
  <si>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</si>
  <si>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</si>
  <si>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</si>
  <si>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</si>
  <si>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</si>
  <si>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</si>
  <si>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</si>
  <si>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</si>
  <si>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</si>
  <si>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</si>
  <si>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</si>
  <si>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</si>
  <si>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</si>
  <si>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</si>
  <si>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</si>
  <si>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</si>
  <si>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</si>
  <si>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</si>
  <si>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</si>
  <si>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</si>
  <si>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</si>
  <si>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</si>
  <si>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</si>
  <si>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</si>
  <si>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</si>
  <si>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</si>
  <si>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</si>
  <si>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</si>
  <si>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</si>
  <si>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</si>
  <si>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</si>
  <si>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</si>
  <si>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</si>
  <si>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</si>
  <si>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</si>
  <si>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</si>
  <si>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</si>
  <si>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</si>
  <si>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</si>
  <si>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</si>
  <si>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</si>
  <si>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</si>
  <si>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</si>
  <si>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</si>
  <si>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</si>
  <si>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</si>
  <si>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</si>
  <si>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</si>
  <si>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</si>
  <si>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</si>
  <si>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</si>
  <si>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</si>
  <si>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</si>
  <si>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</si>
  <si>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</si>
  <si>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</si>
  <si>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</si>
  <si>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</si>
  <si>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</si>
  <si>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</si>
  <si>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</si>
  <si>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</si>
  <si>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</si>
  <si>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</si>
  <si>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</si>
  <si>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</si>
  <si>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</si>
  <si>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</si>
  <si>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</si>
  <si>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</si>
  <si>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</si>
  <si>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</si>
  <si>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</si>
  <si>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</si>
  <si>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</si>
  <si>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</si>
  <si>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</si>
  <si>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</si>
  <si>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</si>
  <si>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</si>
  <si>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</si>
  <si>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</si>
  <si>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</si>
  <si>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</si>
  <si>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</si>
  <si>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</si>
  <si>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</si>
  <si>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</si>
  <si>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</si>
  <si>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</si>
  <si>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</si>
  <si>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</si>
  <si>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</si>
  <si>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</si>
  <si>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</si>
  <si>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</si>
  <si>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</si>
  <si>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</si>
  <si>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</si>
  <si>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</si>
  <si>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</si>
  <si>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</si>
  <si>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</si>
  <si>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</si>
  <si>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</si>
  <si>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</si>
  <si>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</si>
  <si>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</si>
  <si>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</si>
  <si>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</si>
  <si>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</si>
  <si>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</si>
  <si>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</si>
  <si>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</si>
  <si>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</si>
  <si>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</si>
  <si>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</si>
  <si>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</si>
  <si>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</si>
  <si>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</si>
  <si>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</si>
  <si>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</si>
  <si>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</si>
  <si>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</si>
  <si>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</si>
  <si>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</si>
  <si>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</si>
  <si>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</si>
  <si>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</si>
  <si>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</si>
  <si>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</si>
  <si>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</si>
  <si>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</si>
  <si>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</si>
  <si>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</si>
  <si>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</si>
  <si>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</si>
  <si>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</si>
  <si>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</si>
  <si>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</si>
  <si>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</si>
  <si>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</si>
  <si>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</si>
  <si>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</si>
  <si>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</si>
  <si>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</si>
  <si>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</si>
  <si>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</si>
  <si>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</si>
  <si>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</si>
  <si>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</si>
  <si>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</si>
  <si>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</si>
  <si>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</si>
  <si>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</si>
  <si>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</si>
  <si>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</si>
  <si>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</si>
  <si>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</si>
  <si>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</si>
  <si>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</si>
  <si>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</si>
  <si>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</si>
  <si>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</si>
  <si>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</si>
  <si>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</si>
  <si>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</si>
  <si>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</si>
  <si>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</si>
  <si>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</si>
  <si>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</si>
  <si>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</si>
  <si>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</si>
  <si>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</si>
  <si>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</si>
  <si>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</si>
  <si>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</si>
  <si>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</si>
  <si>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</si>
  <si>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</si>
  <si>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</si>
  <si>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</si>
  <si>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</si>
  <si>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</si>
  <si>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</si>
  <si>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</si>
  <si>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</si>
  <si>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</si>
  <si>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</si>
  <si>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</si>
  <si>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</si>
  <si>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</si>
  <si>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</si>
  <si>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</si>
  <si>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</si>
  <si>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</si>
  <si>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</si>
  <si>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</si>
  <si>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</si>
  <si>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</si>
  <si>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</si>
  <si>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</si>
  <si>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</si>
  <si>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</si>
  <si>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</si>
  <si>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</si>
  <si>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</si>
  <si>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</si>
  <si>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</si>
  <si>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</si>
  <si>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</si>
  <si>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</si>
  <si>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</si>
  <si>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</si>
  <si>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</si>
  <si>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</si>
  <si>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</si>
  <si>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</si>
  <si>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</si>
  <si>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</si>
  <si>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</si>
  <si>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</si>
  <si>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</si>
  <si>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</si>
  <si>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</si>
  <si>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</si>
  <si>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</si>
  <si>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</si>
  <si>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</si>
  <si>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</si>
  <si>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</si>
  <si>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</si>
  <si>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</si>
  <si>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</si>
  <si>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</si>
  <si>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</si>
  <si>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</si>
  <si>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</si>
  <si>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</si>
  <si>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</si>
  <si>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</si>
  <si>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</si>
  <si>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</si>
  <si>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</si>
  <si>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</si>
  <si>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</si>
  <si>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</si>
  <si>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</si>
  <si>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</si>
  <si>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</si>
  <si>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</si>
  <si>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</si>
  <si>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</si>
  <si>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</si>
  <si>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</si>
  <si>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</si>
  <si>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</si>
  <si>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</si>
  <si>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</si>
  <si>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</si>
  <si>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</si>
  <si>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</si>
  <si>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</si>
  <si>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</si>
  <si>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</si>
  <si>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</si>
  <si>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</si>
  <si>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</si>
  <si>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</si>
  <si>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</si>
  <si>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</si>
  <si>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</si>
  <si>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</si>
  <si>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</si>
  <si>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</si>
  <si>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</si>
  <si>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</si>
  <si>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</si>
  <si>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</si>
  <si>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</si>
  <si>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</si>
  <si>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</si>
  <si>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</si>
  <si>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</si>
  <si>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</si>
  <si>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</si>
  <si>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</si>
  <si>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</si>
  <si>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</si>
  <si>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</si>
  <si>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</si>
  <si>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</si>
  <si>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</si>
  <si>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</si>
  <si>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</si>
  <si>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</si>
  <si>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</si>
  <si>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</si>
  <si>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</si>
  <si>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</si>
  <si>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</si>
  <si>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</si>
  <si>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</si>
  <si>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</si>
  <si>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</si>
  <si>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</si>
  <si>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</si>
  <si>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</si>
  <si>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</si>
  <si>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</si>
  <si>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</si>
  <si>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</si>
  <si>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</si>
  <si>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</si>
  <si>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</si>
  <si>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</si>
  <si>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</si>
  <si>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</si>
  <si>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</si>
  <si>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</si>
  <si>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</si>
  <si>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</si>
  <si>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</si>
  <si>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</si>
  <si>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</si>
  <si>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</si>
  <si>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</si>
  <si>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</si>
  <si>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</si>
  <si>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</si>
  <si>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</si>
  <si>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</si>
  <si>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</si>
  <si>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</si>
  <si>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</si>
  <si>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</si>
  <si>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</si>
  <si>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</si>
  <si>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</si>
  <si>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</si>
  <si>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</si>
  <si>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</si>
  <si>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</si>
  <si>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</si>
  <si>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</si>
  <si>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</si>
  <si>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</si>
  <si>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</si>
  <si>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</si>
  <si>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</si>
  <si>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</si>
  <si>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</si>
  <si>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</si>
  <si>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</si>
  <si>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</si>
  <si>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</si>
  <si>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</si>
  <si>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</si>
  <si>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</si>
  <si>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</si>
  <si>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</si>
  <si>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</si>
  <si>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</si>
  <si>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</si>
  <si>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</si>
  <si>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</si>
  <si>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</si>
  <si>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</si>
  <si>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</si>
  <si>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</si>
  <si>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</si>
  <si>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</si>
  <si>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</si>
  <si>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</si>
  <si>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</si>
  <si>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</si>
  <si>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</si>
  <si>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</si>
  <si>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</si>
  <si>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</si>
  <si>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</si>
  <si>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</si>
  <si>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</si>
  <si>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</si>
  <si>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</si>
  <si>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</si>
  <si>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</si>
  <si>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</si>
  <si>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</si>
  <si>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</si>
  <si>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</si>
  <si>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</si>
  <si>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</si>
  <si>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</si>
  <si>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</si>
  <si>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</si>
  <si>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</si>
  <si>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</si>
  <si>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</si>
  <si>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</si>
  <si>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</si>
  <si>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</si>
  <si>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</si>
  <si>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</si>
  <si>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</si>
  <si>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</si>
  <si>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</si>
  <si>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</si>
  <si>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</si>
  <si>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</si>
  <si>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</si>
  <si>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</si>
  <si>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</si>
  <si>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</si>
  <si>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</si>
  <si>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</si>
  <si>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</si>
  <si>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</si>
  <si>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</si>
  <si>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</si>
  <si>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</si>
  <si>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</si>
  <si>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</si>
  <si>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</si>
  <si>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</si>
  <si>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</si>
  <si>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</si>
  <si>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</si>
  <si>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</si>
  <si>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</si>
  <si>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</si>
  <si>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</si>
  <si>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</si>
  <si>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</si>
  <si>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</si>
  <si>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</si>
  <si>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</si>
  <si>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</si>
  <si>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</si>
  <si>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</si>
  <si>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</si>
  <si>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</si>
  <si>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</si>
  <si>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</si>
  <si>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</si>
  <si>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</si>
  <si>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</si>
  <si>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</si>
  <si>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</si>
  <si>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</si>
  <si>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</si>
  <si>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</si>
  <si>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</si>
  <si>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</si>
  <si>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</si>
  <si>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</si>
  <si>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</si>
  <si>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</si>
  <si>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</si>
  <si>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</si>
  <si>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</si>
  <si>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</si>
  <si>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</si>
  <si>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</si>
  <si>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</si>
  <si>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</si>
  <si>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</si>
  <si>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</si>
  <si>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</si>
  <si>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</si>
  <si>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</si>
  <si>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</si>
  <si>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</si>
  <si>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</si>
  <si>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</si>
  <si>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</si>
  <si>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</si>
  <si>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</si>
  <si>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</si>
  <si>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</si>
  <si>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</si>
  <si>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</si>
  <si>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</si>
  <si>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</si>
  <si>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</si>
  <si>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</si>
  <si>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</si>
  <si>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</si>
  <si>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</si>
  <si>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</si>
  <si>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</si>
  <si>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</si>
  <si>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</si>
  <si>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</si>
  <si>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</si>
  <si>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</si>
  <si>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</si>
  <si>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</si>
  <si>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</si>
  <si>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</si>
  <si>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</si>
  <si>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</si>
  <si>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</si>
  <si>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</si>
  <si>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</si>
  <si>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</si>
  <si>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</si>
  <si>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</si>
  <si>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</si>
  <si>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</si>
  <si>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</si>
  <si>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</si>
  <si>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</si>
  <si>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</si>
  <si>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</si>
  <si>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</si>
  <si>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</si>
  <si>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</si>
  <si>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</si>
  <si>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</si>
  <si>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</si>
  <si>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</si>
  <si>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</si>
  <si>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</si>
  <si>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</si>
  <si>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</si>
  <si>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</si>
  <si>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</si>
  <si>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</si>
  <si>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</si>
  <si>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</si>
  <si>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</si>
  <si>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</si>
  <si>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</si>
  <si>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</si>
  <si>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</si>
  <si>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</si>
  <si>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</si>
  <si>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</si>
  <si>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</si>
  <si>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</si>
  <si>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</si>
  <si>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</si>
  <si>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</si>
  <si>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</si>
  <si>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</si>
  <si>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</si>
  <si>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</si>
  <si>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</si>
  <si>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</si>
  <si>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</si>
  <si>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</si>
  <si>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</si>
  <si>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</si>
  <si>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</si>
  <si>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</si>
  <si>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</si>
  <si>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</si>
  <si>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</si>
  <si>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</si>
  <si>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</si>
  <si>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</si>
  <si>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</si>
  <si>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</si>
  <si>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</si>
  <si>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</si>
  <si>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</si>
  <si>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</si>
  <si>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</si>
  <si>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</si>
  <si>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</si>
  <si>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</si>
  <si>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</si>
  <si>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</si>
  <si>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</si>
  <si>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</si>
  <si>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</si>
  <si>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</si>
  <si>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</si>
  <si>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</si>
  <si>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</si>
  <si>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</si>
  <si>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</si>
  <si>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</si>
  <si>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</si>
  <si>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</si>
  <si>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</si>
  <si>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</si>
  <si>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</si>
  <si>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</si>
  <si>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</si>
  <si>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</si>
  <si>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</si>
  <si>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</si>
  <si>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</si>
  <si>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</si>
  <si>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</si>
  <si>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</si>
  <si>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</si>
  <si>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</si>
  <si>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</si>
  <si>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</si>
  <si>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</si>
  <si>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</si>
  <si>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</si>
  <si>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</si>
  <si>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</si>
  <si>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</si>
  <si>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</si>
  <si>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</si>
  <si>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</si>
  <si>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</si>
  <si>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</si>
  <si>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</si>
  <si>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</si>
  <si>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</si>
  <si>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</si>
  <si>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</si>
  <si>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</si>
  <si>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</si>
  <si>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</si>
  <si>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</si>
  <si>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</si>
  <si>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</si>
  <si>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</si>
  <si>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</si>
  <si>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</si>
  <si>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</si>
  <si>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</si>
  <si>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</si>
  <si>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</si>
  <si>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</si>
  <si>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</si>
  <si>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</si>
  <si>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</si>
  <si>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</si>
  <si>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</si>
  <si>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</si>
  <si>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</si>
  <si>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</si>
  <si>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</si>
  <si>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</si>
  <si>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</si>
  <si>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</si>
  <si>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</si>
  <si>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</si>
  <si>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</si>
  <si>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</si>
  <si>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</si>
  <si>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</si>
  <si>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</si>
  <si>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</si>
  <si>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</si>
  <si>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</si>
  <si>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</si>
  <si>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</si>
  <si>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</si>
  <si>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</si>
  <si>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</si>
  <si>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</si>
  <si>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</si>
  <si>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</si>
  <si>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</si>
  <si>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</si>
  <si>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</si>
  <si>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</si>
  <si>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</si>
  <si>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</si>
  <si>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</si>
  <si>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</si>
  <si>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</si>
  <si>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</si>
  <si>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</si>
  <si>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</si>
  <si>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</si>
  <si>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</si>
  <si>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</si>
  <si>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</si>
  <si>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</si>
  <si>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</si>
  <si>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</si>
  <si>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</si>
  <si>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</si>
  <si>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</si>
  <si>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</si>
  <si>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</si>
  <si>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</si>
  <si>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</si>
  <si>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</si>
  <si>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</si>
  <si>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</si>
  <si>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</si>
  <si>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</si>
  <si>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</si>
  <si>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</si>
  <si>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</si>
  <si>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</si>
  <si>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</si>
  <si>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</si>
  <si>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</si>
  <si>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</si>
  <si>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</si>
  <si>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</si>
  <si>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</si>
  <si>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</si>
  <si>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</si>
  <si>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</si>
  <si>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</si>
  <si>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</si>
  <si>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</si>
  <si>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</si>
  <si>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</si>
  <si>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</si>
  <si>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</si>
  <si>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</si>
  <si>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</si>
  <si>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</si>
  <si>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</si>
  <si>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</si>
  <si>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</si>
  <si>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</si>
  <si>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</si>
  <si>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</si>
  <si>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</si>
  <si>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</si>
  <si>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</si>
  <si>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</si>
  <si>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</si>
  <si>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</si>
  <si>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</si>
  <si>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</si>
  <si>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</si>
  <si>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</si>
  <si>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</si>
  <si>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</si>
  <si>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</si>
  <si>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</si>
  <si>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</si>
  <si>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</si>
  <si>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</si>
  <si>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</si>
  <si>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</si>
  <si>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</si>
  <si>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</si>
  <si>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</si>
  <si>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</si>
  <si>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</si>
  <si>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</si>
  <si>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</si>
  <si>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</si>
  <si>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</si>
  <si>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</si>
  <si>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</si>
  <si>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</si>
  <si>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</si>
  <si>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</si>
  <si>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</si>
  <si>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</si>
  <si>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</si>
  <si>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</si>
  <si>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</si>
  <si>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</si>
  <si>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</si>
  <si>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</si>
  <si>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</si>
  <si>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</si>
  <si>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</si>
  <si>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</si>
  <si>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</si>
  <si>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</si>
  <si>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</si>
  <si>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</si>
  <si>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</si>
  <si>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</si>
  <si>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</si>
  <si>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</si>
  <si>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</si>
  <si>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</si>
  <si>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</si>
  <si>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</si>
  <si>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</si>
  <si>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</si>
  <si>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</si>
  <si>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</si>
  <si>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</si>
  <si>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</si>
  <si>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</si>
  <si>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</si>
  <si>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</si>
  <si>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</si>
  <si>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</si>
  <si>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</si>
  <si>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</si>
  <si>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</si>
  <si>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</si>
  <si>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</si>
  <si>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</si>
  <si>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</si>
  <si>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</si>
  <si>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</si>
  <si>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</si>
  <si>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</si>
  <si>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</si>
  <si>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</si>
  <si>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</si>
  <si>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</si>
  <si>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</si>
  <si>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</si>
  <si>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</si>
  <si>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</si>
  <si>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</si>
  <si>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</si>
  <si>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</si>
  <si>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</si>
  <si>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</si>
  <si>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</si>
  <si>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</si>
  <si>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</si>
  <si>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</si>
  <si>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</si>
  <si>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</si>
  <si>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</si>
  <si>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</si>
  <si>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</si>
  <si>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</si>
  <si>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</si>
  <si>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</si>
  <si>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</si>
  <si>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</si>
  <si>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</si>
  <si>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</si>
  <si>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</si>
  <si>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</si>
  <si>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</si>
  <si>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</si>
  <si>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</si>
  <si>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</si>
  <si>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</si>
  <si>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</si>
  <si>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</si>
  <si>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</si>
  <si>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</si>
  <si>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</si>
  <si>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</si>
  <si>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</si>
  <si>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</si>
  <si>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</si>
  <si>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</si>
  <si>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</si>
  <si>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</si>
  <si>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</si>
  <si>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</si>
  <si>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</si>
  <si>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</si>
  <si>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</si>
  <si>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</si>
  <si>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</si>
  <si>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</si>
  <si>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</si>
  <si>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</si>
  <si>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</si>
  <si>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</si>
  <si>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</si>
  <si>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</si>
  <si>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</si>
  <si>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</si>
  <si>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</si>
  <si>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</si>
  <si>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</si>
  <si>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</si>
  <si>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</si>
  <si>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</si>
  <si>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</si>
  <si>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</si>
  <si>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</si>
  <si>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</si>
  <si>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</si>
  <si>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</si>
  <si>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</si>
  <si>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</si>
  <si>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</si>
  <si>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</si>
  <si>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</si>
  <si>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</si>
  <si>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</si>
  <si>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</si>
  <si>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</si>
  <si>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</si>
  <si>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</si>
  <si>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</si>
  <si>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</si>
  <si>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</si>
  <si>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</si>
  <si>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</si>
  <si>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</si>
  <si>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</si>
  <si>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</si>
  <si>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</si>
  <si>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</si>
  <si>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</si>
  <si>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</si>
  <si>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</si>
  <si>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</si>
  <si>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</si>
  <si>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</si>
  <si>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</si>
  <si>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</si>
  <si>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</si>
  <si>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</si>
  <si>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</si>
  <si>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</si>
  <si>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</si>
  <si>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</si>
  <si>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</si>
  <si>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</si>
  <si>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</si>
  <si>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</si>
  <si>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</si>
  <si>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</si>
  <si>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</si>
  <si>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</si>
  <si>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</si>
  <si>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</si>
  <si>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</si>
  <si>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</si>
  <si>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</si>
  <si>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</si>
  <si>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</si>
  <si>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</si>
  <si>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</si>
  <si>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</si>
  <si>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</si>
  <si>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</si>
  <si>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</si>
  <si>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</si>
  <si>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</si>
  <si>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</si>
  <si>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</si>
  <si>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</si>
  <si>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</si>
  <si>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</si>
  <si>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</si>
  <si>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</si>
  <si>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</si>
  <si>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</si>
  <si>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</si>
  <si>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</si>
  <si>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</si>
  <si>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</si>
  <si>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</si>
  <si>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</si>
  <si>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</si>
  <si>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</si>
  <si>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</si>
  <si>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</si>
  <si>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</si>
  <si>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</si>
  <si>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</si>
  <si>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</si>
  <si>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</si>
  <si>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</si>
  <si>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</si>
  <si>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</si>
  <si>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</si>
  <si>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</si>
  <si>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</si>
  <si>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</si>
  <si>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</si>
  <si>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</si>
  <si>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</si>
  <si>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</si>
  <si>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</si>
  <si>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</si>
  <si>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</si>
  <si>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</si>
  <si>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</si>
  <si>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</si>
  <si>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</si>
  <si>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</si>
  <si>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</si>
  <si>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</si>
  <si>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</si>
  <si>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</si>
  <si>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</si>
  <si>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</si>
  <si>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</si>
  <si>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</si>
  <si>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</si>
  <si>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</si>
  <si>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</si>
  <si>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</si>
  <si>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</si>
  <si>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</si>
  <si>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</si>
  <si>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</si>
  <si>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</si>
  <si>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</si>
  <si>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</si>
  <si>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</si>
  <si>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</si>
  <si>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</si>
  <si>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</si>
  <si>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</si>
  <si>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</si>
  <si>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</si>
  <si>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</si>
  <si>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</si>
  <si>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</si>
  <si>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</si>
  <si>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</si>
  <si>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</si>
  <si>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</si>
  <si>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</si>
  <si>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</si>
  <si>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</si>
  <si>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</si>
  <si>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</si>
  <si>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</si>
  <si>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</si>
  <si>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</si>
  <si>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</si>
  <si>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</si>
  <si>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</si>
  <si>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</si>
  <si>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</si>
  <si>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</si>
  <si>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</si>
  <si>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</si>
  <si>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</si>
  <si>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</si>
  <si>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</si>
  <si>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</si>
  <si>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</si>
  <si>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</si>
  <si>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</si>
  <si>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</si>
  <si>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</si>
  <si>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</si>
  <si>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</si>
  <si>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</si>
  <si>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</si>
  <si>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</si>
  <si>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</si>
  <si>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</si>
  <si>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</si>
  <si>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</si>
  <si>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</si>
  <si>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</si>
  <si>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</si>
  <si>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</si>
  <si>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</si>
  <si>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</si>
  <si>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</si>
  <si>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</si>
  <si>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</si>
  <si>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</si>
  <si>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</si>
  <si>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</si>
  <si>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</si>
  <si>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</si>
  <si>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</si>
  <si>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</si>
  <si>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</si>
  <si>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</si>
  <si>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</si>
  <si>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</si>
  <si>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</si>
  <si>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</si>
  <si>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</si>
  <si>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</si>
  <si>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</si>
  <si>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</si>
  <si>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</si>
  <si>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</si>
  <si>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</si>
  <si>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</si>
  <si>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</si>
  <si>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</si>
  <si>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</si>
  <si>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</si>
  <si>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</si>
  <si>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</si>
  <si>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</si>
  <si>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</si>
  <si>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</si>
  <si>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</si>
  <si>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</si>
  <si>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</si>
  <si>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</si>
  <si>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</si>
  <si>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</si>
  <si>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</si>
  <si>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</si>
  <si>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</si>
  <si>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</si>
  <si>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</si>
  <si>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</si>
  <si>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</si>
  <si>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</si>
  <si>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</si>
  <si>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</si>
  <si>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</si>
  <si>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</si>
  <si>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</si>
  <si>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</si>
  <si>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</si>
  <si>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</si>
  <si>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</si>
  <si>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</si>
  <si>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</si>
  <si>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</si>
  <si>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</si>
  <si>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</si>
  <si>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</si>
  <si>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</si>
  <si>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</si>
  <si>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</si>
  <si>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</si>
  <si>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</si>
  <si>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</si>
  <si>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</si>
  <si>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</si>
  <si>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</si>
  <si>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</si>
  <si>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</si>
  <si>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</si>
  <si>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</si>
  <si>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</si>
  <si>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</si>
  <si>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</si>
  <si>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</si>
  <si>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</si>
  <si>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</si>
  <si>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</si>
  <si>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</si>
  <si>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</si>
  <si>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</si>
  <si>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</si>
  <si>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</si>
  <si>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</si>
  <si>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</si>
  <si>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</si>
  <si>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</si>
  <si>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</si>
  <si>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</si>
  <si>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</si>
  <si>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</si>
  <si>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</si>
  <si>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</si>
  <si>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</si>
  <si>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</si>
  <si>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</si>
  <si>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</si>
  <si>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</si>
  <si>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</si>
  <si>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</si>
  <si>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</si>
  <si>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</si>
  <si>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</si>
  <si>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</si>
  <si>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</si>
  <si>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</si>
  <si>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</si>
  <si>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</si>
  <si>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</si>
  <si>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</si>
  <si>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</si>
  <si>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</si>
  <si>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</si>
  <si>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</si>
  <si>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</si>
  <si>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</si>
  <si>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</si>
  <si>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</si>
  <si>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</si>
  <si>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</si>
  <si>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</si>
  <si>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</si>
  <si>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</si>
  <si>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</si>
  <si>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</si>
  <si>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</si>
  <si>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</si>
  <si>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</si>
  <si>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</si>
  <si>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</si>
  <si>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</si>
  <si>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</si>
  <si>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</si>
  <si>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</si>
  <si>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</si>
  <si>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</si>
  <si>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</si>
  <si>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</si>
  <si>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</si>
  <si>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</si>
  <si>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</si>
  <si>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</si>
  <si>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</si>
  <si>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</si>
  <si>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</si>
  <si>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</si>
  <si>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</si>
  <si>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</si>
  <si>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</si>
  <si>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</si>
  <si>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</si>
  <si>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</si>
  <si>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</si>
  <si>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</si>
  <si>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</si>
  <si>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</si>
  <si>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</si>
  <si>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</si>
  <si>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</si>
  <si>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</si>
  <si>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</si>
  <si>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</si>
  <si>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</si>
  <si>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</si>
  <si>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</si>
  <si>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</si>
  <si>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</si>
  <si>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</si>
  <si>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</si>
  <si>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</si>
  <si>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</si>
  <si>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</si>
  <si>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</si>
  <si>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</si>
  <si>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</si>
  <si>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</si>
  <si>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</si>
  <si>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</si>
  <si>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</si>
  <si>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</si>
  <si>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</si>
  <si>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</si>
  <si>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</si>
  <si>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</si>
  <si>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</si>
  <si>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</si>
  <si>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</si>
  <si>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</si>
  <si>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</si>
  <si>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</si>
  <si>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</si>
  <si>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</si>
  <si>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</si>
  <si>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</si>
  <si>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</si>
  <si>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</si>
  <si>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</si>
  <si>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</si>
  <si>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</si>
  <si>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</si>
  <si>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</si>
  <si>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</si>
  <si>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</si>
  <si>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</si>
  <si>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</si>
  <si>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</si>
  <si>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</si>
  <si>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</si>
  <si>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</si>
  <si>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</si>
  <si>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</si>
  <si>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</si>
  <si>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</si>
  <si>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</si>
  <si>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</si>
  <si>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</si>
  <si>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</si>
  <si>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</si>
  <si>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</si>
  <si>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</si>
  <si>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</si>
  <si>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</si>
  <si>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</si>
  <si>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</si>
  <si>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</si>
  <si>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</si>
  <si>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</si>
  <si>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</si>
  <si>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</si>
  <si>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</si>
  <si>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</si>
  <si>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</si>
  <si>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</si>
  <si>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</si>
  <si>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</si>
  <si>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</si>
  <si>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</si>
  <si>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</si>
  <si>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</si>
  <si>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</si>
  <si>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</si>
  <si>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</si>
  <si>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</si>
  <si>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</si>
  <si>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</si>
  <si>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</si>
  <si>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</si>
  <si>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</si>
  <si>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</si>
  <si>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</si>
  <si>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</si>
  <si>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</si>
  <si>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</si>
  <si>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</si>
  <si>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</si>
  <si>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</si>
  <si>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</si>
  <si>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</si>
  <si>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</si>
  <si>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</si>
  <si>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</si>
  <si>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</si>
  <si>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</si>
  <si>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</si>
  <si>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</si>
  <si>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</si>
  <si>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</si>
  <si>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</si>
  <si>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</si>
  <si>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</si>
  <si>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</si>
  <si>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</si>
  <si>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</si>
  <si>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</si>
  <si>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</si>
  <si>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</si>
  <si>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</si>
  <si>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</si>
  <si>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</si>
  <si>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</si>
  <si>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</si>
  <si>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</si>
  <si>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</si>
  <si>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</si>
  <si>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</si>
  <si>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</si>
  <si>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</si>
  <si>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</si>
  <si>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</si>
  <si>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</si>
  <si>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</si>
  <si>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</si>
  <si>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</si>
  <si>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</si>
  <si>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</si>
  <si>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</si>
  <si>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</si>
  <si>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</si>
  <si>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</si>
  <si>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</si>
  <si>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</si>
  <si>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</si>
  <si>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</si>
  <si>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</si>
  <si>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</si>
  <si>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</si>
  <si>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</si>
  <si>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</si>
  <si>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</si>
  <si>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</si>
  <si>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</si>
  <si>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</si>
  <si>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</si>
  <si>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</si>
  <si>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</si>
  <si>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</si>
  <si>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</si>
  <si>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</si>
  <si>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</si>
  <si>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</si>
  <si>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</si>
  <si>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</si>
  <si>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</si>
  <si>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</si>
  <si>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</si>
  <si>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</si>
  <si>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</si>
  <si>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</si>
  <si>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</si>
  <si>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</si>
  <si>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</si>
  <si>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</si>
  <si>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</si>
  <si>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</si>
  <si>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</si>
  <si>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</si>
  <si>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</si>
  <si>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</si>
  <si>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</si>
  <si>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</si>
  <si>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</si>
  <si>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</si>
  <si>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</si>
  <si>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</si>
  <si>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</si>
  <si>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</si>
  <si>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</si>
  <si>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</si>
  <si>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</si>
  <si>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</si>
  <si>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</si>
  <si>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</si>
  <si>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</si>
  <si>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</si>
  <si>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</si>
  <si>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</si>
  <si>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</si>
  <si>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</si>
  <si>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</si>
  <si>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</si>
  <si>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</si>
  <si>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</si>
  <si>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</si>
  <si>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</si>
  <si>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</si>
  <si>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</si>
  <si>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</si>
  <si>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</si>
  <si>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</si>
  <si>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</si>
  <si>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</si>
  <si>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</si>
  <si>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</si>
  <si>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</si>
  <si>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</si>
  <si>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</si>
  <si>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</si>
  <si>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</si>
  <si>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</si>
  <si>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</si>
  <si>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</si>
  <si>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</si>
  <si>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</si>
  <si>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</si>
  <si>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</si>
  <si>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</si>
  <si>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</si>
  <si>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</si>
  <si>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</si>
  <si>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</si>
  <si>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</si>
  <si>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</si>
  <si>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</si>
  <si>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</si>
  <si>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</si>
  <si>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</si>
  <si>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</si>
  <si>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</si>
  <si>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</si>
  <si>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</si>
  <si>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</si>
  <si>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</si>
  <si>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</si>
  <si>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</si>
  <si>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</si>
  <si>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</si>
  <si>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</si>
  <si>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</si>
  <si>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</si>
  <si>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</si>
  <si>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</si>
  <si>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</si>
  <si>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</si>
  <si>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</si>
  <si>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</si>
  <si>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</si>
  <si>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</si>
  <si>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</si>
  <si>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</si>
  <si>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</si>
  <si>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</si>
  <si>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</si>
  <si>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</si>
  <si>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</si>
  <si>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</si>
  <si>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</si>
  <si>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</si>
  <si>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</si>
  <si>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</si>
  <si>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</si>
  <si>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</si>
  <si>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</si>
  <si>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</si>
  <si>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</si>
  <si>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</si>
  <si>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</si>
  <si>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</si>
  <si>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</si>
  <si>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</si>
  <si>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</si>
  <si>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</si>
  <si>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</si>
  <si>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</si>
  <si>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</si>
  <si>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</si>
  <si>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</si>
  <si>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</si>
  <si>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</si>
  <si>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</si>
  <si>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</si>
  <si>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</si>
  <si>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</si>
  <si>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</si>
  <si>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</si>
  <si>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</si>
  <si>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</si>
  <si>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</si>
  <si>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</si>
  <si>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</si>
  <si>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</si>
  <si>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</si>
  <si>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</si>
  <si>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</si>
  <si>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</si>
  <si>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</si>
  <si>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</si>
  <si>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</si>
  <si>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</si>
  <si>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</si>
  <si>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</si>
  <si>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</si>
  <si>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</si>
  <si>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</si>
  <si>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</si>
  <si>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</si>
  <si>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</si>
  <si>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</si>
  <si>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</si>
  <si>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</si>
  <si>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</si>
  <si>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</si>
  <si>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</si>
  <si>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</si>
  <si>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</si>
  <si>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</si>
  <si>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</si>
  <si>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</si>
  <si>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</si>
  <si>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</si>
  <si>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</si>
  <si>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</si>
  <si>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</si>
  <si>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</si>
  <si>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</si>
  <si>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</si>
  <si>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</si>
  <si>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</si>
  <si>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</si>
  <si>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</si>
  <si>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</si>
  <si>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</si>
  <si>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</si>
  <si>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</si>
  <si>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</si>
  <si>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</si>
  <si>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</si>
  <si>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</si>
  <si>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</si>
  <si>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</si>
  <si>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</si>
  <si>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</si>
  <si>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</si>
  <si>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</si>
  <si>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</si>
  <si>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</si>
  <si>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</si>
  <si>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</si>
  <si>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</si>
  <si>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</si>
  <si>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</si>
  <si>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</si>
  <si>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</si>
  <si>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</si>
  <si>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</si>
  <si>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</si>
  <si>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</si>
  <si>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</si>
  <si>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</si>
  <si>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</si>
  <si>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</si>
  <si>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</si>
  <si>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</si>
  <si>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</si>
  <si>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</si>
  <si>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</si>
  <si>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</si>
  <si>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</si>
  <si>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</si>
  <si>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</si>
  <si>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</si>
  <si>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</si>
  <si>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</si>
  <si>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</si>
  <si>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</si>
  <si>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</si>
  <si>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</si>
  <si>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</si>
  <si>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</si>
  <si>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</si>
  <si>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</si>
  <si>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</si>
  <si>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</si>
  <si>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</si>
  <si>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</si>
  <si>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</si>
  <si>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</si>
  <si>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</si>
  <si>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</si>
  <si>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</si>
  <si>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</si>
  <si>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</si>
  <si>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</si>
  <si>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</si>
  <si>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</si>
  <si>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</si>
  <si>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</si>
  <si>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</si>
  <si>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</si>
  <si>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</si>
  <si>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</si>
  <si>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</si>
  <si>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</si>
  <si>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</si>
  <si>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</si>
  <si>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</si>
  <si>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</si>
  <si>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</si>
  <si>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</si>
  <si>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</si>
  <si>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</si>
  <si>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</si>
  <si>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</si>
  <si>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</si>
  <si>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</si>
  <si>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</si>
  <si>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</si>
  <si>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</si>
  <si>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</si>
  <si>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</si>
  <si>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</si>
  <si>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</si>
  <si>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</si>
  <si>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</si>
  <si>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</si>
  <si>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</si>
  <si>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</si>
  <si>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</si>
  <si>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</si>
  <si>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</si>
  <si>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</si>
  <si>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</si>
  <si>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</si>
  <si>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</si>
  <si>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</si>
  <si>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</si>
  <si>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</si>
  <si>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</si>
  <si>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</si>
  <si>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</si>
  <si>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</si>
  <si>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</si>
  <si>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</si>
  <si>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</si>
  <si>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</si>
  <si>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</si>
  <si>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</si>
  <si>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</si>
  <si>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</si>
  <si>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</si>
  <si>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</si>
  <si>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</si>
  <si>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</si>
  <si>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</si>
  <si>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</si>
  <si>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</si>
  <si>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</si>
  <si>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</si>
  <si>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</si>
  <si>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</si>
  <si>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</si>
  <si>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</si>
  <si>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</si>
  <si>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</si>
  <si>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</si>
  <si>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</si>
  <si>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</si>
  <si>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</si>
  <si>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</si>
  <si>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</si>
  <si>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</si>
  <si>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</si>
  <si>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</si>
  <si>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</si>
  <si>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</si>
  <si>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</si>
  <si>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</si>
  <si>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</si>
  <si>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</si>
  <si>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</si>
  <si>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</si>
  <si>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</si>
  <si>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</si>
  <si>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</si>
  <si>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</si>
  <si>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</si>
  <si>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</si>
  <si>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</si>
  <si>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</si>
  <si>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</si>
  <si>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</si>
  <si>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</si>
  <si>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</si>
  <si>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</si>
  <si>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</si>
  <si>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</si>
  <si>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</si>
  <si>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</si>
  <si>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</si>
  <si>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</si>
  <si>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</si>
  <si>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</si>
  <si>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</si>
  <si>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</si>
  <si>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</si>
  <si>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</si>
  <si>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</si>
  <si>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</si>
  <si>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</si>
  <si>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</si>
  <si>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</si>
  <si>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</si>
  <si>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</si>
  <si>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</si>
  <si>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</si>
  <si>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</si>
  <si>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</si>
  <si>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</si>
  <si>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</si>
  <si>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</si>
  <si>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</si>
  <si>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</si>
  <si>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</si>
  <si>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</si>
  <si>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</si>
  <si>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</si>
  <si>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</si>
  <si>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</si>
  <si>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</si>
  <si>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</si>
  <si>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</si>
  <si>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</si>
  <si>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</si>
  <si>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</si>
  <si>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</si>
  <si>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</si>
  <si>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</si>
  <si>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</si>
  <si>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</si>
  <si>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</si>
  <si>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</si>
  <si>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</si>
  <si>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</si>
  <si>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</si>
  <si>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</si>
  <si>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</si>
  <si>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</si>
  <si>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</si>
  <si>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</si>
  <si>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</si>
  <si>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</si>
  <si>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</si>
  <si>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</si>
  <si>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</si>
  <si>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</si>
  <si>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</si>
  <si>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</si>
  <si>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</si>
  <si>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</si>
  <si>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</si>
  <si>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</si>
  <si>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</si>
  <si>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</si>
  <si>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</si>
  <si>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</si>
  <si>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</si>
  <si>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</si>
  <si>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</si>
  <si>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</si>
  <si>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</si>
  <si>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</si>
  <si>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</si>
  <si>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</si>
  <si>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</si>
  <si>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</si>
  <si>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</si>
  <si>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</si>
  <si>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</si>
  <si>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</si>
  <si>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</si>
  <si>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</si>
  <si>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</si>
  <si>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</si>
  <si>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</si>
  <si>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</si>
  <si>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</si>
  <si>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</si>
  <si>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</si>
  <si>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</si>
  <si>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</si>
  <si>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</si>
  <si>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</si>
  <si>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</si>
  <si>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</si>
  <si>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</si>
  <si>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</si>
  <si>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</si>
  <si>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</si>
  <si>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</si>
  <si>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</si>
  <si>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</si>
  <si>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</si>
  <si>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</si>
  <si>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</si>
  <si>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</si>
  <si>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</si>
  <si>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</si>
  <si>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</si>
  <si>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</si>
  <si>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</si>
  <si>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</si>
  <si>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</si>
  <si>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</si>
  <si>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</si>
  <si>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</si>
  <si>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</si>
  <si>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</si>
  <si>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</si>
  <si>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</si>
  <si>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</si>
  <si>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</si>
  <si>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</si>
  <si>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</si>
  <si>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</si>
  <si>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</si>
  <si>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</si>
  <si>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</si>
  <si>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</si>
  <si>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</si>
  <si>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</si>
  <si>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</si>
  <si>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</si>
  <si>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</si>
  <si>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</si>
  <si>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</si>
  <si>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</si>
  <si>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</si>
  <si>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</si>
  <si>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</si>
  <si>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</si>
  <si>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</si>
  <si>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</si>
  <si>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</si>
  <si>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</si>
  <si>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</si>
  <si>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</si>
  <si>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</si>
  <si>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</si>
  <si>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</si>
  <si>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</si>
  <si>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</si>
  <si>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</si>
  <si>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</si>
  <si>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</si>
  <si>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</si>
  <si>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</si>
  <si>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</si>
  <si>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</si>
  <si>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</si>
  <si>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</si>
  <si>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</si>
  <si>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</si>
  <si>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</si>
  <si>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</si>
  <si>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</si>
  <si>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</si>
  <si>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</si>
  <si>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</si>
  <si>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</si>
  <si>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</si>
  <si>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</si>
  <si>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</si>
  <si>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</si>
  <si>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</si>
  <si>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</si>
  <si>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</si>
  <si>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</si>
  <si>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</si>
  <si>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</si>
  <si>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</si>
  <si>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</si>
  <si>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</si>
  <si>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</si>
  <si>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</si>
  <si>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</si>
  <si>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</si>
  <si>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</si>
  <si>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</si>
  <si>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</si>
  <si>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</si>
  <si>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</si>
  <si>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</si>
  <si>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</si>
  <si>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</si>
  <si>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</si>
  <si>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</si>
  <si>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</si>
  <si>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</si>
  <si>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</si>
  <si>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</si>
  <si>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</si>
  <si>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</si>
  <si>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</si>
  <si>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</si>
  <si>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</si>
  <si>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</si>
  <si>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</si>
  <si>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</si>
  <si>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</si>
  <si>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</si>
  <si>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</si>
  <si>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</si>
  <si>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</si>
  <si>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</si>
  <si>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</si>
  <si>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</si>
  <si>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</si>
  <si>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</si>
  <si>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</si>
  <si>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</si>
  <si>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</si>
  <si>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</si>
  <si>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</si>
  <si>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</si>
  <si>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</si>
  <si>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</si>
  <si>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</si>
  <si>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</si>
  <si>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</si>
  <si>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</si>
  <si>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</si>
  <si>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</si>
  <si>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</si>
  <si>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</si>
  <si>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</si>
  <si>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</si>
  <si>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</si>
  <si>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</si>
  <si>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</si>
  <si>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</si>
  <si>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</si>
  <si>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</si>
  <si>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</si>
  <si>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</si>
  <si>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</si>
  <si>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</si>
  <si>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</si>
  <si>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</si>
  <si>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</si>
  <si>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</si>
  <si>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</si>
  <si>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</si>
  <si>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</si>
  <si>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</si>
  <si>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</si>
  <si>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</si>
  <si>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</si>
  <si>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</si>
  <si>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</si>
  <si>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</si>
  <si>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</si>
  <si>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</si>
  <si>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</si>
  <si>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</si>
  <si>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</si>
  <si>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</si>
  <si>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</si>
  <si>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</si>
  <si>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</si>
  <si>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</si>
  <si>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</si>
  <si>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</si>
  <si>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</si>
  <si>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</si>
  <si>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</si>
  <si>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</si>
  <si>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</si>
  <si>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</si>
  <si>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</si>
  <si>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</si>
  <si>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</si>
  <si>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</si>
  <si>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</si>
  <si>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</si>
  <si>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</si>
  <si>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</si>
  <si>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</si>
  <si>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</si>
  <si>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</si>
  <si>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</si>
  <si>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</si>
  <si>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</si>
  <si>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</si>
  <si>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</si>
  <si>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</si>
  <si>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</si>
  <si>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</si>
  <si>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</si>
  <si>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</si>
  <si>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</si>
  <si>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</si>
  <si>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</si>
  <si>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</si>
  <si>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</si>
  <si>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</si>
  <si>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</si>
  <si>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</si>
  <si>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</si>
  <si>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</si>
  <si>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</si>
  <si>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</si>
  <si>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</si>
  <si>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</si>
  <si>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</si>
  <si>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</si>
  <si>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</si>
  <si>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</si>
  <si>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</si>
  <si>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</si>
  <si>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</si>
  <si>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</si>
  <si>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</si>
  <si>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</si>
  <si>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</si>
  <si>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</si>
  <si>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</si>
  <si>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</si>
  <si>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</si>
  <si>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</si>
  <si>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</si>
  <si>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</si>
  <si>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</si>
  <si>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</si>
  <si>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</si>
  <si>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</si>
  <si>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</si>
  <si>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</si>
  <si>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</si>
  <si>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</si>
  <si>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</si>
  <si>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</si>
  <si>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</si>
  <si>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</si>
  <si>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</si>
  <si>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</si>
  <si>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</si>
  <si>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</si>
  <si>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</si>
  <si>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</si>
  <si>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</si>
  <si>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</si>
  <si>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</si>
  <si>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</si>
  <si>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</si>
  <si>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</si>
  <si>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</si>
  <si>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</si>
  <si>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</si>
  <si>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</si>
  <si>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</si>
  <si>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</si>
  <si>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</si>
  <si>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</si>
  <si>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</si>
  <si>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</si>
  <si>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</si>
  <si>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</si>
  <si>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</si>
  <si>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</si>
  <si>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</si>
  <si>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</si>
  <si>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</si>
  <si>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</si>
  <si>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</si>
  <si>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</si>
  <si>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</si>
  <si>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</si>
  <si>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</si>
  <si>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</si>
  <si>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</si>
  <si>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</si>
  <si>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</si>
  <si>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</si>
  <si>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</si>
  <si>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</si>
  <si>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</si>
  <si>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</si>
  <si>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</si>
  <si>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</si>
  <si>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</si>
  <si>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</si>
  <si>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</si>
  <si>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</si>
  <si>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</si>
  <si>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</si>
  <si>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</si>
  <si>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</si>
  <si>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</si>
  <si>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</si>
  <si>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</si>
  <si>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</si>
  <si>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</si>
  <si>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</si>
  <si>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</si>
  <si>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</si>
  <si>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</si>
  <si>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</si>
  <si>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</si>
  <si>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</si>
  <si>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</si>
  <si>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</si>
  <si>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</si>
  <si>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</si>
  <si>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</si>
  <si>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</si>
  <si>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</si>
  <si>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</si>
  <si>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</si>
  <si>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</si>
  <si>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</si>
  <si>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</si>
  <si>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</si>
  <si>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</si>
  <si>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</si>
  <si>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</si>
  <si>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</si>
  <si>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</si>
  <si>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</si>
  <si>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</si>
  <si>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</si>
  <si>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</si>
  <si>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</si>
  <si>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</si>
  <si>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</si>
  <si>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</si>
  <si>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</si>
  <si>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</si>
  <si>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</si>
  <si>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</si>
  <si>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</si>
  <si>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</si>
  <si>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</si>
  <si>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</si>
  <si>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</si>
  <si>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</si>
  <si>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</si>
  <si>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</si>
  <si>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</si>
  <si>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</si>
  <si>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</si>
  <si>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</si>
  <si>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</si>
  <si>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</si>
  <si>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</si>
  <si>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</si>
  <si>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</si>
  <si>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</si>
  <si>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</si>
  <si>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</si>
  <si>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</si>
  <si>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</si>
  <si>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</si>
  <si>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</si>
  <si>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</si>
  <si>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</si>
  <si>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</si>
  <si>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</si>
  <si>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</si>
  <si>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</si>
  <si>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</si>
  <si>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</si>
  <si>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</si>
  <si>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</si>
  <si>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</si>
  <si>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</si>
  <si>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</si>
  <si>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</si>
  <si>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</si>
  <si>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</si>
  <si>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</si>
  <si>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</si>
  <si>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</si>
  <si>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</si>
  <si>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</si>
  <si>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</si>
  <si>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</si>
  <si>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</si>
  <si>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</si>
  <si>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</si>
  <si>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</si>
  <si>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</si>
  <si>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</si>
  <si>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</si>
  <si>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</si>
  <si>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</si>
  <si>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</si>
  <si>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</si>
  <si>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</si>
  <si>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</si>
  <si>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</si>
  <si>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</si>
  <si>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</si>
  <si>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</si>
  <si>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</si>
  <si>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</si>
  <si>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</si>
  <si>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</si>
  <si>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</si>
  <si>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</si>
  <si>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</si>
  <si>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</si>
  <si>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</si>
  <si>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</si>
  <si>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</si>
  <si>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</si>
  <si>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</si>
  <si>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</si>
  <si>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</si>
  <si>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</si>
  <si>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</si>
  <si>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</si>
  <si>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</si>
  <si>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</si>
  <si>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</si>
  <si>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</si>
  <si>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</si>
  <si>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</si>
  <si>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</si>
  <si>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</si>
  <si>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</si>
  <si>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</si>
  <si>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</si>
  <si>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</si>
  <si>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</si>
  <si>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</si>
  <si>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</si>
  <si>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</si>
  <si>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</si>
  <si>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</si>
  <si>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</si>
  <si>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</si>
  <si>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</si>
  <si>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</si>
  <si>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</si>
  <si>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</si>
  <si>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</si>
  <si>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</si>
  <si>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</si>
  <si>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</si>
  <si>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</si>
  <si>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</si>
  <si>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</si>
  <si>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</si>
  <si>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</si>
  <si>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</si>
  <si>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</si>
  <si>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</si>
  <si>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</si>
  <si>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</si>
  <si>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</si>
  <si>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</si>
  <si>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</si>
  <si>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</si>
  <si>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</si>
  <si>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</si>
  <si>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</si>
  <si>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</si>
  <si>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</si>
  <si>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</si>
  <si>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</si>
  <si>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</si>
  <si>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</si>
  <si>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</si>
  <si>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</si>
  <si>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</si>
  <si>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</si>
  <si>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</si>
  <si>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</si>
  <si>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</si>
  <si>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</si>
  <si>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</si>
  <si>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</si>
  <si>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</si>
  <si>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</si>
  <si>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</si>
  <si>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</si>
  <si>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</si>
  <si>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</si>
  <si>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</si>
  <si>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</si>
  <si>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</si>
  <si>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</si>
  <si>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</si>
  <si>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</si>
  <si>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</si>
  <si>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</si>
  <si>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</si>
  <si>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</si>
  <si>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</si>
  <si>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</si>
  <si>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</si>
  <si>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</si>
  <si>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</si>
  <si>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</si>
  <si>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</si>
  <si>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</si>
  <si>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</si>
  <si>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</si>
  <si>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</si>
  <si>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</si>
  <si>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</si>
  <si>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</si>
  <si>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</si>
  <si>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</si>
  <si>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</si>
  <si>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</si>
  <si>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</si>
  <si>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</si>
  <si>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</si>
  <si>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</si>
  <si>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</si>
  <si>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</si>
  <si>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</si>
  <si>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</si>
  <si>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</si>
  <si>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</si>
  <si>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</si>
  <si>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</si>
  <si>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</si>
  <si>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</si>
  <si>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</si>
  <si>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</si>
  <si>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</si>
  <si>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</si>
  <si>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</si>
  <si>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</si>
  <si>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</si>
  <si>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</si>
  <si>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</si>
  <si>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</si>
  <si>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</si>
  <si>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</si>
  <si>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</si>
  <si>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</si>
  <si>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</si>
  <si>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</si>
  <si>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</si>
  <si>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</si>
  <si>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</si>
  <si>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</si>
  <si>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</si>
  <si>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</si>
  <si>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</si>
  <si>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</si>
  <si>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</si>
  <si>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</si>
  <si>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</si>
  <si>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</si>
  <si>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</si>
  <si>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</si>
  <si>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</si>
  <si>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</si>
  <si>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</si>
  <si>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</si>
  <si>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</si>
  <si>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</si>
  <si>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</si>
  <si>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</si>
  <si>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</si>
  <si>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</si>
  <si>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</si>
  <si>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</si>
  <si>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</si>
  <si>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</si>
  <si>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</si>
  <si>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</si>
  <si>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</si>
  <si>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</si>
  <si>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</si>
  <si>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</si>
  <si>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</si>
  <si>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</si>
  <si>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</si>
  <si>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</si>
  <si>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</si>
  <si>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</si>
  <si>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</si>
  <si>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</si>
  <si>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</si>
  <si>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</si>
  <si>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</si>
  <si>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</si>
  <si>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</si>
  <si>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</si>
  <si>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</si>
  <si>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</si>
  <si>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</si>
  <si>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</si>
  <si>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</si>
  <si>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</si>
  <si>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</si>
  <si>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</si>
  <si>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</si>
  <si>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</si>
  <si>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</si>
  <si>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</si>
  <si>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</si>
  <si>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</si>
  <si>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</si>
  <si>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</si>
  <si>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</si>
  <si>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</si>
  <si>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</si>
  <si>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</si>
  <si>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</si>
  <si>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</si>
  <si>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</si>
  <si>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</si>
  <si>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</si>
  <si>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</si>
  <si>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</si>
  <si>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</si>
  <si>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</si>
  <si>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</si>
  <si>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</si>
  <si>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</si>
  <si>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</si>
  <si>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</si>
  <si>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</si>
  <si>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</si>
  <si>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</si>
  <si>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</si>
  <si>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</si>
  <si>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</si>
  <si>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</si>
  <si>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</si>
  <si>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</si>
  <si>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</si>
  <si>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</si>
  <si>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</si>
  <si>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</si>
  <si>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</si>
  <si>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</si>
  <si>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</si>
  <si>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</si>
  <si>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</si>
  <si>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</si>
  <si>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</si>
  <si>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</si>
  <si>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</si>
  <si>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</si>
  <si>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</si>
  <si>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</si>
  <si>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</si>
  <si>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</si>
  <si>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</si>
  <si>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</si>
  <si>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</si>
  <si>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</si>
  <si>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</si>
  <si>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</si>
  <si>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</si>
  <si>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</si>
  <si>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</si>
  <si>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</si>
  <si>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</si>
  <si>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</si>
  <si>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</si>
  <si>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</si>
  <si>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</si>
  <si>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</si>
  <si>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</si>
  <si>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</si>
  <si>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</si>
  <si>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</si>
  <si>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</si>
  <si>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</si>
  <si>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</si>
  <si>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</si>
  <si>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</si>
  <si>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</si>
  <si>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</si>
  <si>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</si>
  <si>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</si>
  <si>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</si>
  <si>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</si>
  <si>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</si>
  <si>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</si>
  <si>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</si>
  <si>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</si>
  <si>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</si>
  <si>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</si>
  <si>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</si>
  <si>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</si>
  <si>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</si>
  <si>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</si>
  <si>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</si>
  <si>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</si>
  <si>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</si>
  <si>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</si>
  <si>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</si>
  <si>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</si>
  <si>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</si>
  <si>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</si>
  <si>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</si>
  <si>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</si>
  <si>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</si>
  <si>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</si>
  <si>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</si>
  <si>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</si>
  <si>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</si>
  <si>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</si>
  <si>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</si>
  <si>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</si>
  <si>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</si>
  <si>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</si>
  <si>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</si>
  <si>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</si>
  <si>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</si>
  <si>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</si>
  <si>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</si>
  <si>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</si>
  <si>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</si>
  <si>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</si>
  <si>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</si>
  <si>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</si>
  <si>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</si>
  <si>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</si>
  <si>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</si>
  <si>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</si>
  <si>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</si>
  <si>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</si>
  <si>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</si>
  <si>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</si>
  <si>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</si>
  <si>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</si>
  <si>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</si>
  <si>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</si>
  <si>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</si>
  <si>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</si>
  <si>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</si>
  <si>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</si>
  <si>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</si>
  <si>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</si>
  <si>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</si>
  <si>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</si>
  <si>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</si>
  <si>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</si>
  <si>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</si>
  <si>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</si>
  <si>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</si>
  <si>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</si>
  <si>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</si>
  <si>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</si>
  <si>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</si>
  <si>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</si>
  <si>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</si>
  <si>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</si>
  <si>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</si>
  <si>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</si>
  <si>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</si>
  <si>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</si>
  <si>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</si>
  <si>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</si>
  <si>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</si>
  <si>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</si>
  <si>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</si>
  <si>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</si>
  <si>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</si>
  <si>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</si>
  <si>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</si>
  <si>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</si>
  <si>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</si>
  <si>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</si>
  <si>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</si>
  <si>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</si>
  <si>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</si>
  <si>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</si>
  <si>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</si>
  <si>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</si>
  <si>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</si>
  <si>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</si>
  <si>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</si>
  <si>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</si>
  <si>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</si>
  <si>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</si>
  <si>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</si>
  <si>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</si>
  <si>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</si>
  <si>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</si>
  <si>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</si>
  <si>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</si>
  <si>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</si>
  <si>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</si>
  <si>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</si>
  <si>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</si>
  <si>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</si>
  <si>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</si>
  <si>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</si>
  <si>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</si>
  <si>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</si>
  <si>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</si>
  <si>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</si>
  <si>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</si>
  <si>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</si>
  <si>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</si>
  <si>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</si>
  <si>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</si>
  <si>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</si>
  <si>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</si>
  <si>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</si>
  <si>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</si>
  <si>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</si>
  <si>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</si>
  <si>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</si>
  <si>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</si>
  <si>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</si>
  <si>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</si>
  <si>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</si>
  <si>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</si>
  <si>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</si>
  <si>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</si>
  <si>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</si>
  <si>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</si>
  <si>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</si>
  <si>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</si>
  <si>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</si>
  <si>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</si>
  <si>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</si>
  <si>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</si>
  <si>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</si>
  <si>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</si>
  <si>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</si>
  <si>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</si>
  <si>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</si>
  <si>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</si>
  <si>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</si>
  <si>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</si>
  <si>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</si>
  <si>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</si>
  <si>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</si>
  <si>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</si>
  <si>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</si>
  <si>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</si>
  <si>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</si>
  <si>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</si>
  <si>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</si>
  <si>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</si>
  <si>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</si>
  <si>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</si>
  <si>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</si>
  <si>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</si>
  <si>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</si>
  <si>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</si>
  <si>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</si>
  <si>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</si>
  <si>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</si>
  <si>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</si>
  <si>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</si>
  <si>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</si>
  <si>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</si>
  <si>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</si>
  <si>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</si>
  <si>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</si>
  <si>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</si>
  <si>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</si>
  <si>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</si>
  <si>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</si>
  <si>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</si>
  <si>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</si>
  <si>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</si>
  <si>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</si>
  <si>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</si>
  <si>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</si>
  <si>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</si>
  <si>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</si>
  <si>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</si>
  <si>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</si>
  <si>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</si>
  <si>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</si>
  <si>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</si>
  <si>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</si>
  <si>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</si>
  <si>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</si>
  <si>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</si>
  <si>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</si>
  <si>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</si>
  <si>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</si>
  <si>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</si>
  <si>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</si>
  <si>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</si>
  <si>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</si>
  <si>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</si>
  <si>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</si>
  <si>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</si>
  <si>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</si>
  <si>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</si>
  <si>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</si>
  <si>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</si>
  <si>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</si>
  <si>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</si>
  <si>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</si>
  <si>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</si>
  <si>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</si>
  <si>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</si>
  <si>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</si>
  <si>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</si>
  <si>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</si>
  <si>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</si>
  <si>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</si>
  <si>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</si>
  <si>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</si>
  <si>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</si>
  <si>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</si>
  <si>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</si>
  <si>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</si>
  <si>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</si>
  <si>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</si>
  <si>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</si>
  <si>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</si>
  <si>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</si>
  <si>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</si>
  <si>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</si>
  <si>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</si>
  <si>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</si>
  <si>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</si>
  <si>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</si>
  <si>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</si>
  <si>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</si>
  <si>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</si>
  <si>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</si>
  <si>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</si>
  <si>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</si>
  <si>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</si>
  <si>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</si>
  <si>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</si>
  <si>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</si>
  <si>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</si>
  <si>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</si>
  <si>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</si>
  <si>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</si>
  <si>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</si>
  <si>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</si>
  <si>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</si>
  <si>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</si>
  <si>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</si>
  <si>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</si>
  <si>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</si>
  <si>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</si>
  <si>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</si>
  <si>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</si>
  <si>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</si>
  <si>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</si>
  <si>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</si>
  <si>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</si>
  <si>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</si>
  <si>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</si>
  <si>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</si>
  <si>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</si>
  <si>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</si>
  <si>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</si>
  <si>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</si>
  <si>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</si>
  <si>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</si>
  <si>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</si>
  <si>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</si>
  <si>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</si>
  <si>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</si>
  <si>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</si>
  <si>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</si>
  <si>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</si>
  <si>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</si>
  <si>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</si>
  <si>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</si>
  <si>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</si>
  <si>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</si>
  <si>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</si>
  <si>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</si>
  <si>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</si>
  <si>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</si>
  <si>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</si>
  <si>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</si>
  <si>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</si>
  <si>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</si>
  <si>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</si>
  <si>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</si>
  <si>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</si>
  <si>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</si>
  <si>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</si>
  <si>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</si>
  <si>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</si>
  <si>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</si>
  <si>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</si>
  <si>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</si>
  <si>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</si>
  <si>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</si>
  <si>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</si>
  <si>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</si>
  <si>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</si>
  <si>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</si>
  <si>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</si>
  <si>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</si>
  <si>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</si>
  <si>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</si>
  <si>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</si>
  <si>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</si>
  <si>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</si>
  <si>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</si>
  <si>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</si>
  <si>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</si>
  <si>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</si>
  <si>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</si>
  <si>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</si>
  <si>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</si>
  <si>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</si>
  <si>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</si>
  <si>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</si>
  <si>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</si>
  <si>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</si>
  <si>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</si>
  <si>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</si>
  <si>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</si>
  <si>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</si>
  <si>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</si>
  <si>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</si>
  <si>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</si>
  <si>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</si>
  <si>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</si>
  <si>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</si>
  <si>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</si>
  <si>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</si>
  <si>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</si>
  <si>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</si>
  <si>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</si>
  <si>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</si>
  <si>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</si>
  <si>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</si>
  <si>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</si>
  <si>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</si>
  <si>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</si>
  <si>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</si>
  <si>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</si>
  <si>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</si>
  <si>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</si>
  <si>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</si>
  <si>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</si>
  <si>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</si>
  <si>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</si>
  <si>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</si>
  <si>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</si>
  <si>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</si>
  <si>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</si>
  <si>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</si>
  <si>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</si>
  <si>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</si>
  <si>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</si>
  <si>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</si>
  <si>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</si>
  <si>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</si>
  <si>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</si>
  <si>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</si>
  <si>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</si>
  <si>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</si>
  <si>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</si>
  <si>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</si>
  <si>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</si>
  <si>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</si>
  <si>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</si>
  <si>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</si>
  <si>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</si>
  <si>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</si>
  <si>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</si>
  <si>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</si>
  <si>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</si>
  <si>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</si>
  <si>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</si>
  <si>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</si>
  <si>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</si>
  <si>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</si>
  <si>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</si>
  <si>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</si>
  <si>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</si>
  <si>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</si>
  <si>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</si>
  <si>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</si>
  <si>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</si>
  <si>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</si>
  <si>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</si>
  <si>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</si>
  <si>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</si>
  <si>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</si>
  <si>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</si>
  <si>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</si>
  <si>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</si>
  <si>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</si>
  <si>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</si>
  <si>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</si>
  <si>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</si>
  <si>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</si>
  <si>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</si>
  <si>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</si>
  <si>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</si>
  <si>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</si>
  <si>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</si>
  <si>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</si>
  <si>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</si>
  <si>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</si>
  <si>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</si>
  <si>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</si>
  <si>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</si>
  <si>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</si>
  <si>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</si>
  <si>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</si>
  <si>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</si>
  <si>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</si>
  <si>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</si>
  <si>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</si>
  <si>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</si>
  <si>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</si>
  <si>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</si>
  <si>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</si>
  <si>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</si>
  <si>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</si>
  <si>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</si>
  <si>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</si>
  <si>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</si>
  <si>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</si>
  <si>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</si>
  <si>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</si>
  <si>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</si>
  <si>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</si>
  <si>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</si>
  <si>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</si>
  <si>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</si>
  <si>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</si>
  <si>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</si>
  <si>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</si>
  <si>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</si>
  <si>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</si>
  <si>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</si>
  <si>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</si>
  <si>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</si>
  <si>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</si>
  <si>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</si>
  <si>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</si>
  <si>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</si>
  <si>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</si>
  <si>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</si>
  <si>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</si>
  <si>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</si>
  <si>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</si>
  <si>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</si>
  <si>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</si>
  <si>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</si>
  <si>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</si>
  <si>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</si>
  <si>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</si>
  <si>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</si>
  <si>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</si>
  <si>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</si>
  <si>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</si>
  <si>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</si>
  <si>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</si>
  <si>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</si>
  <si>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</si>
  <si>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</si>
  <si>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</si>
  <si>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</si>
  <si>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</si>
  <si>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</si>
  <si>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</si>
  <si>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</si>
  <si>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</si>
  <si>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</si>
  <si>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</si>
  <si>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</si>
  <si>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</si>
  <si>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</si>
  <si>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</si>
  <si>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</si>
  <si>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</si>
  <si>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</si>
  <si>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</si>
  <si>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</si>
  <si>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</si>
  <si>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</si>
  <si>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</si>
  <si>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</si>
  <si>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</si>
  <si>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</si>
  <si>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</si>
  <si>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</si>
  <si>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</si>
  <si>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</si>
  <si>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</si>
  <si>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</si>
  <si>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</si>
  <si>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</si>
  <si>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</si>
  <si>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</si>
  <si>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</si>
  <si>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</si>
  <si>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</si>
  <si>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</si>
  <si>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</si>
  <si>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</si>
  <si>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</si>
  <si>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</si>
  <si>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</si>
  <si>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</si>
  <si>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</si>
  <si>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</si>
  <si>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</si>
  <si>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</si>
  <si>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</si>
  <si>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</si>
  <si>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</si>
  <si>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</si>
  <si>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</si>
  <si>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</si>
  <si>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</si>
  <si>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</si>
  <si>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</si>
  <si>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</si>
  <si>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</si>
  <si>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</si>
  <si>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</si>
  <si>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</si>
  <si>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</si>
  <si>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</si>
  <si>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</si>
  <si>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</si>
  <si>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</si>
  <si>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</si>
  <si>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</si>
  <si>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</si>
  <si>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</si>
  <si>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</si>
  <si>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</si>
  <si>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</si>
  <si>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</si>
  <si>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</si>
  <si>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</si>
  <si>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</si>
  <si>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</si>
  <si>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</si>
  <si>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</si>
  <si>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</si>
  <si>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</si>
  <si>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</si>
  <si>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</si>
  <si>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</si>
  <si>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</si>
  <si>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</si>
  <si>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</si>
  <si>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</si>
  <si>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</si>
  <si>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</si>
  <si>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</si>
  <si>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</si>
  <si>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</si>
  <si>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</si>
  <si>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</si>
  <si>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</si>
  <si>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</si>
  <si>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</si>
  <si>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</si>
  <si>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</si>
  <si>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</si>
  <si>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</si>
  <si>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</si>
  <si>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</si>
  <si>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</si>
  <si>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</si>
  <si>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</si>
  <si>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</si>
  <si>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</si>
  <si>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</si>
  <si>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</si>
  <si>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</si>
  <si>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</si>
  <si>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</si>
  <si>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</si>
  <si>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</si>
  <si>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</si>
  <si>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</si>
  <si>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</si>
  <si>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</si>
  <si>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</si>
  <si>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</si>
  <si>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</si>
  <si>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</si>
  <si>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</si>
  <si>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</si>
  <si>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</si>
  <si>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</si>
  <si>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</si>
  <si>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</si>
  <si>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</si>
  <si>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</si>
  <si>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</si>
  <si>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</si>
  <si>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</si>
  <si>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</si>
  <si>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</si>
  <si>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</si>
  <si>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</si>
  <si>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</si>
  <si>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</si>
  <si>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</si>
  <si>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</si>
  <si>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</si>
  <si>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</si>
  <si>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</si>
  <si>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</si>
  <si>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</si>
  <si>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</si>
  <si>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</si>
  <si>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</si>
  <si>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</si>
  <si>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</si>
  <si>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</si>
  <si>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</si>
  <si>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</si>
  <si>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</si>
  <si>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</si>
  <si>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</si>
  <si>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</si>
  <si>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</si>
  <si>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</si>
  <si>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</si>
  <si>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</si>
  <si>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</si>
  <si>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</si>
  <si>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</si>
  <si>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</si>
  <si>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</si>
  <si>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</si>
  <si>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</si>
  <si>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</si>
  <si>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</si>
  <si>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</si>
  <si>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</si>
  <si>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</si>
  <si>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</si>
  <si>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</si>
  <si>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</si>
  <si>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</si>
  <si>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</si>
  <si>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</si>
  <si>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</si>
  <si>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</si>
  <si>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</si>
  <si>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</si>
  <si>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</si>
  <si>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</si>
  <si>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</si>
  <si>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</si>
  <si>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</si>
  <si>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</si>
  <si>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</si>
  <si>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</si>
  <si>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</si>
  <si>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</si>
  <si>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</si>
  <si>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</si>
  <si>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</si>
  <si>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</si>
  <si>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</si>
  <si>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</si>
  <si>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</si>
  <si>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</si>
  <si>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</si>
  <si>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</si>
  <si>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</si>
  <si>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</si>
  <si>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</si>
  <si>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</si>
  <si>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</si>
  <si>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</si>
  <si>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</si>
  <si>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</si>
  <si>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</si>
  <si>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</si>
  <si>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</si>
  <si>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</si>
  <si>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</si>
  <si>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</si>
  <si>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</si>
  <si>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</si>
  <si>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</si>
  <si>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</si>
  <si>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</si>
  <si>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</si>
  <si>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</si>
  <si>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</si>
  <si>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</si>
  <si>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</si>
  <si>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</si>
  <si>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</si>
  <si>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</si>
  <si>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</si>
  <si>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</si>
  <si>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</si>
  <si>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</si>
  <si>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</si>
  <si>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</si>
  <si>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</si>
  <si>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</si>
  <si>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</si>
  <si>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</si>
  <si>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</si>
  <si>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</si>
  <si>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</si>
  <si>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</si>
  <si>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</si>
  <si>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</si>
  <si>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</si>
  <si>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</si>
  <si>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</si>
  <si>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</si>
  <si>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</si>
  <si>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</si>
  <si>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</si>
  <si>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</si>
  <si>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</si>
  <si>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</si>
  <si>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</si>
  <si>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</si>
  <si>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</si>
  <si>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</si>
  <si>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</si>
  <si>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</si>
  <si>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</si>
  <si>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</si>
  <si>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</si>
  <si>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</si>
  <si>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</si>
  <si>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</si>
  <si>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</si>
  <si>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</si>
  <si>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</si>
  <si>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</si>
  <si>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</si>
  <si>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</si>
  <si>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</si>
  <si>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</si>
  <si>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</si>
  <si>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</si>
  <si>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</si>
  <si>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</si>
  <si>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</si>
  <si>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</si>
  <si>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</si>
  <si>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</si>
  <si>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</si>
  <si>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</si>
  <si>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</si>
  <si>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</si>
  <si>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</si>
  <si>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</si>
  <si>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</si>
  <si>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</si>
  <si>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</si>
  <si>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</si>
  <si>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</si>
  <si>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</si>
  <si>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</si>
  <si>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</si>
  <si>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</si>
  <si>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</si>
  <si>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</si>
  <si>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</si>
  <si>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</si>
  <si>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</si>
  <si>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</si>
  <si>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</si>
  <si>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</si>
  <si>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</si>
  <si>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</si>
  <si>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</si>
  <si>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</si>
  <si>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</si>
  <si>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</si>
  <si>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</si>
  <si>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</si>
  <si>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</si>
  <si>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</si>
  <si>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</si>
  <si>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</si>
  <si>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</si>
  <si>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</si>
  <si>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</si>
  <si>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</si>
  <si>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</si>
  <si>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</si>
  <si>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</si>
  <si>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</si>
  <si>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</si>
  <si>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</si>
  <si>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</si>
  <si>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</si>
  <si>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</si>
  <si>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</si>
  <si>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</si>
  <si>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</si>
  <si>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</si>
  <si>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</si>
  <si>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</si>
  <si>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</si>
  <si>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</si>
  <si>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</si>
  <si>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</si>
  <si>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</si>
  <si>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</si>
  <si>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</si>
  <si>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</si>
  <si>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</si>
  <si>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</si>
  <si>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</si>
  <si>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</si>
  <si>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</si>
  <si>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</si>
  <si>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</si>
  <si>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</si>
  <si>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</si>
  <si>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</si>
  <si>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</si>
  <si>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</si>
  <si>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</si>
  <si>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</si>
  <si>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</si>
  <si>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</si>
  <si>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</si>
  <si>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</si>
  <si>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</si>
  <si>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</si>
  <si>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</si>
  <si>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</si>
  <si>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</si>
  <si>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</si>
  <si>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</si>
  <si>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</si>
  <si>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</si>
  <si>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</si>
  <si>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</si>
  <si>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</si>
  <si>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</si>
  <si>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</si>
  <si>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</si>
  <si>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</si>
  <si>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</si>
  <si>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</si>
  <si>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</si>
  <si>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</si>
  <si>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</si>
  <si>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</si>
  <si>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</si>
  <si>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</si>
  <si>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</si>
  <si>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</si>
  <si>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</si>
  <si>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</si>
  <si>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</si>
  <si>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</si>
  <si>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</si>
  <si>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</si>
  <si>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</si>
  <si>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</si>
  <si>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</si>
  <si>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</si>
  <si>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</si>
  <si>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</si>
  <si>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</si>
  <si>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</si>
  <si>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</si>
  <si>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</si>
  <si>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</si>
  <si>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</si>
  <si>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</si>
  <si>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</si>
  <si>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</si>
  <si>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</si>
  <si>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</si>
  <si>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</si>
  <si>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</si>
  <si>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</si>
  <si>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</si>
  <si>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</si>
  <si>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</si>
  <si>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</si>
  <si>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</si>
  <si>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</si>
  <si>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</si>
  <si>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</si>
  <si>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</si>
  <si>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</si>
  <si>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</si>
  <si>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</si>
  <si>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</si>
  <si>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</si>
  <si>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</si>
  <si>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</si>
  <si>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</si>
  <si>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</si>
  <si>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</si>
  <si>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</si>
  <si>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</si>
  <si>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</si>
  <si>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</si>
  <si>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</si>
  <si>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</si>
  <si>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</si>
  <si>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</si>
  <si>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</si>
  <si>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</si>
  <si>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</si>
  <si>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</si>
  <si>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</si>
  <si>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</si>
  <si>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</si>
  <si>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</si>
  <si>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</si>
  <si>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</si>
  <si>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</si>
  <si>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</si>
  <si>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</si>
  <si>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</si>
  <si>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</si>
  <si>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</si>
  <si>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</si>
  <si>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</si>
  <si>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</si>
  <si>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</si>
  <si>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</si>
  <si>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</si>
  <si>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</si>
  <si>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</si>
  <si>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</si>
  <si>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</si>
  <si>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</si>
  <si>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</si>
  <si>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</si>
  <si>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</si>
  <si>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</si>
  <si>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</si>
  <si>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</si>
  <si>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</si>
  <si>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</si>
  <si>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</si>
  <si>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</si>
  <si>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</si>
  <si>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</si>
  <si>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</si>
  <si>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</si>
  <si>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</si>
  <si>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</si>
  <si>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</si>
  <si>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</si>
  <si>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</si>
  <si>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</si>
  <si>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</si>
  <si>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</si>
  <si>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</si>
  <si>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</si>
  <si>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</si>
  <si>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</si>
  <si>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</si>
  <si>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</si>
  <si>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</si>
  <si>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</si>
  <si>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</si>
  <si>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</si>
  <si>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</si>
  <si>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</si>
  <si>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</si>
  <si>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</si>
  <si>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</si>
  <si>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</si>
  <si>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</si>
  <si>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</si>
  <si>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</si>
  <si>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</si>
  <si>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</si>
  <si>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</si>
  <si>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</si>
  <si>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</si>
  <si>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</si>
  <si>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</si>
  <si>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</si>
  <si>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</si>
  <si>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</si>
  <si>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</si>
  <si>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</si>
  <si>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</si>
  <si>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</si>
  <si>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</si>
  <si>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</si>
  <si>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</si>
  <si>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</si>
  <si>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</si>
  <si>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</si>
  <si>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</si>
  <si>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</si>
  <si>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</si>
  <si>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</si>
  <si>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</si>
  <si>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</si>
  <si>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</si>
  <si>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</si>
  <si>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</si>
  <si>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</si>
  <si>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</si>
  <si>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</si>
  <si>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</si>
  <si>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</si>
  <si>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</si>
  <si>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</si>
  <si>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</si>
  <si>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</si>
  <si>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</si>
  <si>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</si>
  <si>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</si>
  <si>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</si>
  <si>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</si>
  <si>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</si>
  <si>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</si>
  <si>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</si>
  <si>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</si>
  <si>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</si>
  <si>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</si>
  <si>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</si>
  <si>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</si>
  <si>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</si>
  <si>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</si>
  <si>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</si>
  <si>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</si>
  <si>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</si>
  <si>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</si>
  <si>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</si>
  <si>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</si>
  <si>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</si>
  <si>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</si>
  <si>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</si>
  <si>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</si>
  <si>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</si>
  <si>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</si>
  <si>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</si>
  <si>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</si>
  <si>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</si>
  <si>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</si>
  <si>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</si>
  <si>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</si>
  <si>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</si>
  <si>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</si>
  <si>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</si>
  <si>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</si>
  <si>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</si>
  <si>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</si>
  <si>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</si>
  <si>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</si>
  <si>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</si>
  <si>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</si>
  <si>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</si>
  <si>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</si>
  <si>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</si>
  <si>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</si>
  <si>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</si>
  <si>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</si>
  <si>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</si>
  <si>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</si>
  <si>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</si>
  <si>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</si>
  <si>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</si>
  <si>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</si>
  <si>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</si>
  <si>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</si>
  <si>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</si>
  <si>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</si>
  <si>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</si>
  <si>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</si>
  <si>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</si>
  <si>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</si>
  <si>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</si>
  <si>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</si>
  <si>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</si>
  <si>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</si>
  <si>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</si>
  <si>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</si>
  <si>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</si>
  <si>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</si>
  <si>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</si>
  <si>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</si>
  <si>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</si>
  <si>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</si>
  <si>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</si>
  <si>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</si>
  <si>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</si>
  <si>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</si>
  <si>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</si>
  <si>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</si>
  <si>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</si>
  <si>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</si>
  <si>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</si>
  <si>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</si>
  <si>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</si>
  <si>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</si>
  <si>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</si>
  <si>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</si>
  <si>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</si>
  <si>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</si>
  <si>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</si>
  <si>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</si>
  <si>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</si>
  <si>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</si>
  <si>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</si>
  <si>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</si>
  <si>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</si>
  <si>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</si>
  <si>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</si>
  <si>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</si>
  <si>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</si>
  <si>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</si>
  <si>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</si>
  <si>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</si>
  <si>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</si>
  <si>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</si>
  <si>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</si>
  <si>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</si>
  <si>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</si>
  <si>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</si>
  <si>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</si>
  <si>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</si>
  <si>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</si>
  <si>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</si>
  <si>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</si>
  <si>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</si>
  <si>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</si>
  <si>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</si>
  <si>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</si>
  <si>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</si>
  <si>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</si>
  <si>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</si>
  <si>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</si>
  <si>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</si>
  <si>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</si>
  <si>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</si>
  <si>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</si>
  <si>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</si>
  <si>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</si>
  <si>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</si>
  <si>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</si>
  <si>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</si>
  <si>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</si>
  <si>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</si>
  <si>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</si>
  <si>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</si>
  <si>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</si>
  <si>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</si>
  <si>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</si>
  <si>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</si>
  <si>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</si>
  <si>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</si>
  <si>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</si>
  <si>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</si>
  <si>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</si>
  <si>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</si>
  <si>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</si>
  <si>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</si>
  <si>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</si>
  <si>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</si>
  <si>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</si>
  <si>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</si>
  <si>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</si>
  <si>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</si>
  <si>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</si>
  <si>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</si>
  <si>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</si>
  <si>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</si>
  <si>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</si>
  <si>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</si>
  <si>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</si>
  <si>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</si>
  <si>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</si>
  <si>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</si>
  <si>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</si>
  <si>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</si>
  <si>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</si>
  <si>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</si>
  <si>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</si>
  <si>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</si>
  <si>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</si>
  <si>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</si>
  <si>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</si>
  <si>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</si>
  <si>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</si>
  <si>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</si>
  <si>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</si>
  <si>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</si>
  <si>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</si>
  <si>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</si>
  <si>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</si>
  <si>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</si>
  <si>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</si>
  <si>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</si>
  <si>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</si>
  <si>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</si>
  <si>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</si>
  <si>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</si>
  <si>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</si>
  <si>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</si>
  <si>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</si>
  <si>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</si>
  <si>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</si>
  <si>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</si>
  <si>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</si>
  <si>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</si>
  <si>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</si>
  <si>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</si>
  <si>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</si>
  <si>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</si>
  <si>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</si>
  <si>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</si>
  <si>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</si>
  <si>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</si>
  <si>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</si>
  <si>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</si>
  <si>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</si>
  <si>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</si>
  <si>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</si>
  <si>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</si>
  <si>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</si>
  <si>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</si>
  <si>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</si>
  <si>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</si>
  <si>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</si>
  <si>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</si>
  <si>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</si>
  <si>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</si>
  <si>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</si>
  <si>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</si>
  <si>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</si>
  <si>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</si>
  <si>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</si>
  <si>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</si>
  <si>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</si>
  <si>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</si>
  <si>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</si>
  <si>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</si>
  <si>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</si>
  <si>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</si>
  <si>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</si>
  <si>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</si>
  <si>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</si>
  <si>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</si>
  <si>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</si>
  <si>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</si>
  <si>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</si>
  <si>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</si>
  <si>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</si>
  <si>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</si>
  <si>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</si>
  <si>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</si>
  <si>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</si>
  <si>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</si>
  <si>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</si>
  <si>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</si>
  <si>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</si>
  <si>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</si>
  <si>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</si>
  <si>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</si>
  <si>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</si>
  <si>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</si>
  <si>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</si>
  <si>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</si>
  <si>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</si>
  <si>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</si>
  <si>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</si>
  <si>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</si>
  <si>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</si>
  <si>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</si>
  <si>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</si>
  <si>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</si>
  <si>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</si>
  <si>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</si>
  <si>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</si>
  <si>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</si>
  <si>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</si>
  <si>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</si>
  <si>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</si>
  <si>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</si>
  <si>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</si>
  <si>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</si>
  <si>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</si>
  <si>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</si>
  <si>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</si>
  <si>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</si>
  <si>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</si>
  <si>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</si>
  <si>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</si>
  <si>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</si>
  <si>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</si>
  <si>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</si>
  <si>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</si>
  <si>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</si>
  <si>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</si>
  <si>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</si>
  <si>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</si>
  <si>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</si>
  <si>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</si>
  <si>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</si>
  <si>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</si>
  <si>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</si>
  <si>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</si>
  <si>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</si>
  <si>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</si>
  <si>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</si>
  <si>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</si>
  <si>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</si>
  <si>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</si>
  <si>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</si>
  <si>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</si>
  <si>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</si>
  <si>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</si>
  <si>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</si>
  <si>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</si>
  <si>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</si>
  <si>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</si>
  <si>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</si>
  <si>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</si>
  <si>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</si>
  <si>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</si>
  <si>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</si>
  <si>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</si>
  <si>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</si>
  <si>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</si>
  <si>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</si>
  <si>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</si>
  <si>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</si>
  <si>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</si>
  <si>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</si>
  <si>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</si>
  <si>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</si>
  <si>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</si>
  <si>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</si>
  <si>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</si>
  <si>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</si>
  <si>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</si>
  <si>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</si>
  <si>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</si>
  <si>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</si>
  <si>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</si>
  <si>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</si>
  <si>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</si>
  <si>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</si>
  <si>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</si>
  <si>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</si>
  <si>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</si>
  <si>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</si>
  <si>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</si>
  <si>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</si>
  <si>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</si>
  <si>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</si>
  <si>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</si>
  <si>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</si>
  <si>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</si>
  <si>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</si>
  <si>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</si>
  <si>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</si>
  <si>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</si>
  <si>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</si>
  <si>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</si>
  <si>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</si>
  <si>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</si>
  <si>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</si>
  <si>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</si>
  <si>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</si>
  <si>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</si>
  <si>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</si>
  <si>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</si>
  <si>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</si>
  <si>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</si>
  <si>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</si>
  <si>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</si>
  <si>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</si>
  <si>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</si>
  <si>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</si>
  <si>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</si>
  <si>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</si>
  <si>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</si>
  <si>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</si>
  <si>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</si>
  <si>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</si>
  <si>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</si>
  <si>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</si>
  <si>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</si>
  <si>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</si>
  <si>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</si>
  <si>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</si>
  <si>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</si>
  <si>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</si>
  <si>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</si>
  <si>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</si>
  <si>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</si>
  <si>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</si>
  <si>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</si>
  <si>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</si>
  <si>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</si>
  <si>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</si>
  <si>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</si>
  <si>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</si>
  <si>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</si>
  <si>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</si>
  <si>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</si>
  <si>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</si>
  <si>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</si>
  <si>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</si>
  <si>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</si>
  <si>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</si>
  <si>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</si>
  <si>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</si>
  <si>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</si>
  <si>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</si>
  <si>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</si>
  <si>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</si>
  <si>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</si>
  <si>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</si>
  <si>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</si>
  <si>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</si>
  <si>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</si>
  <si>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</si>
  <si>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</si>
  <si>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</si>
  <si>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</si>
  <si>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</si>
  <si>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</si>
  <si>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</si>
  <si>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</si>
  <si>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</si>
  <si>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</si>
  <si>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</si>
  <si>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</si>
  <si>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</si>
  <si>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</si>
  <si>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</si>
  <si>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</si>
  <si>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</si>
  <si>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</si>
  <si>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</si>
  <si>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</si>
  <si>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</si>
  <si>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</si>
  <si>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</si>
  <si>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</si>
  <si>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</si>
  <si>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</si>
  <si>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</si>
  <si>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</si>
  <si>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</si>
  <si>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</si>
  <si>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</si>
  <si>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</si>
  <si>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</si>
  <si>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</si>
  <si>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</si>
  <si>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</si>
  <si>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</si>
  <si>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</si>
  <si>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</si>
  <si>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</si>
  <si>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</si>
  <si>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</si>
  <si>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</si>
  <si>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</si>
  <si>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</si>
  <si>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</si>
  <si>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</si>
  <si>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</si>
  <si>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</si>
  <si>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</si>
  <si>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</si>
  <si>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</si>
  <si>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</si>
  <si>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</si>
  <si>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</si>
  <si>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</si>
  <si>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</si>
  <si>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</si>
  <si>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</si>
  <si>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</si>
  <si>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</si>
  <si>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</si>
  <si>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</si>
  <si>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</si>
  <si>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</si>
  <si>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</si>
  <si>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</si>
  <si>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</si>
  <si>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</si>
  <si>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</si>
  <si>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</si>
  <si>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</si>
  <si>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</si>
  <si>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</si>
  <si>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</si>
  <si>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</si>
  <si>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</si>
  <si>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</si>
  <si>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</si>
  <si>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</si>
  <si>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</si>
  <si>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</si>
  <si>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</si>
  <si>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</si>
  <si>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</si>
  <si>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</si>
  <si>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</si>
  <si>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</si>
  <si>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</si>
  <si>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</si>
  <si>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</si>
  <si>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</si>
  <si>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</si>
  <si>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</si>
  <si>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</si>
  <si>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</si>
  <si>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</si>
  <si>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</si>
  <si>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</si>
  <si>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</si>
  <si>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</si>
  <si>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</si>
  <si>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</si>
  <si>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</si>
  <si>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</si>
  <si>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</si>
  <si>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</si>
  <si>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</si>
  <si>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</si>
  <si>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</si>
  <si>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</si>
  <si>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</si>
  <si>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</si>
  <si>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</si>
  <si>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</si>
  <si>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</si>
  <si>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</si>
  <si>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</si>
  <si>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</si>
  <si>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</si>
  <si>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</si>
  <si>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</si>
  <si>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</si>
  <si>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</si>
  <si>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</si>
  <si>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</si>
  <si>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</si>
  <si>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</si>
  <si>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</si>
  <si>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</si>
  <si>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</si>
  <si>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</si>
  <si>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</si>
  <si>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</si>
  <si>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</si>
  <si>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</si>
  <si>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</si>
  <si>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</si>
  <si>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</si>
  <si>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</si>
  <si>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</si>
  <si>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</si>
  <si>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</si>
  <si>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</si>
  <si>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</si>
  <si>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</si>
  <si>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</si>
  <si>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</si>
  <si>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</si>
  <si>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</si>
  <si>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</si>
  <si>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</si>
  <si>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</si>
  <si>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</si>
  <si>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</si>
  <si>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</si>
  <si>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</si>
  <si>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</si>
  <si>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</si>
  <si>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</si>
  <si>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</si>
  <si>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</si>
  <si>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</si>
  <si>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</si>
  <si>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</si>
  <si>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</si>
  <si>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</si>
  <si>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</si>
  <si>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</si>
  <si>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</si>
  <si>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</si>
  <si>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</si>
  <si>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</si>
  <si>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</si>
  <si>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</si>
  <si>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</si>
  <si>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</si>
  <si>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</si>
  <si>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</si>
  <si>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</si>
  <si>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</si>
  <si>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</si>
  <si>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</si>
  <si>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</si>
  <si>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</si>
  <si>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</si>
  <si>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</si>
  <si>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</si>
  <si>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</si>
  <si>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</si>
  <si>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</si>
  <si>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</si>
  <si>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</si>
  <si>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</si>
  <si>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</si>
  <si>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</si>
  <si>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</si>
  <si>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</si>
  <si>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</si>
  <si>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</si>
  <si>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</si>
  <si>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</si>
  <si>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</si>
  <si>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</si>
  <si>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</si>
  <si>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</si>
  <si>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</si>
  <si>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</si>
  <si>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</si>
  <si>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</si>
  <si>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</si>
  <si>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</si>
  <si>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</si>
  <si>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</si>
  <si>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</si>
  <si>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</si>
  <si>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</si>
  <si>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</si>
  <si>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</si>
  <si>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</si>
  <si>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</si>
  <si>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</si>
  <si>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</si>
  <si>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</si>
  <si>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</si>
  <si>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</si>
  <si>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</si>
  <si>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</si>
  <si>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</si>
  <si>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</si>
  <si>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</si>
  <si>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</si>
  <si>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</si>
  <si>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</si>
  <si>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</si>
  <si>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</si>
  <si>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</si>
  <si>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</si>
  <si>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</si>
  <si>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</si>
  <si>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</si>
  <si>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</si>
  <si>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</si>
  <si>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</si>
  <si>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</si>
  <si>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</si>
  <si>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</si>
  <si>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</si>
  <si>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</si>
  <si>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</si>
  <si>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</si>
  <si>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</si>
  <si>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</si>
  <si>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</si>
  <si>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</si>
  <si>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</si>
  <si>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</si>
  <si>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</si>
  <si>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</si>
  <si>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</si>
  <si>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</si>
  <si>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</si>
  <si>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</si>
  <si>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</si>
  <si>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</si>
  <si>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</si>
  <si>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</si>
  <si>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</si>
  <si>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</si>
  <si>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</si>
  <si>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</si>
  <si>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</si>
  <si>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</si>
  <si>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</si>
  <si>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</si>
  <si>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</si>
  <si>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</si>
  <si>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</si>
  <si>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</si>
  <si>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</si>
  <si>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</si>
  <si>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</si>
  <si>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</si>
  <si>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</si>
  <si>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</si>
  <si>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</si>
  <si>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</si>
  <si>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</si>
  <si>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</si>
  <si>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</si>
  <si>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</si>
  <si>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</si>
  <si>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</si>
  <si>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</si>
  <si>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</si>
  <si>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</si>
  <si>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</si>
  <si>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</si>
  <si>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</si>
  <si>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</si>
  <si>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</si>
  <si>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</si>
  <si>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</si>
  <si>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</si>
  <si>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</si>
  <si>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</si>
  <si>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</si>
  <si>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</si>
  <si>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</si>
  <si>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</si>
  <si>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</si>
  <si>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</si>
  <si>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</si>
  <si>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</si>
  <si>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</si>
  <si>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</si>
  <si>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</si>
  <si>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</si>
  <si>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</si>
  <si>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</si>
  <si>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</si>
  <si>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</si>
  <si>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</si>
  <si>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</si>
  <si>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</si>
  <si>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</si>
  <si>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</si>
  <si>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</si>
  <si>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</si>
  <si>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</si>
  <si>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</si>
  <si>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</si>
  <si>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</si>
  <si>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</si>
  <si>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</si>
  <si>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</si>
  <si>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</si>
  <si>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</si>
  <si>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</si>
  <si>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</si>
  <si>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</si>
  <si>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</si>
  <si>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</si>
  <si>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</si>
  <si>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</si>
  <si>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</si>
  <si>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</si>
  <si>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</si>
  <si>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</si>
  <si>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</si>
  <si>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</si>
  <si>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</si>
  <si>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</si>
  <si>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</si>
  <si>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</si>
  <si>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</si>
  <si>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</si>
  <si>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</si>
  <si>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</si>
  <si>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</si>
  <si>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</si>
  <si>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</si>
  <si>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</si>
  <si>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</si>
  <si>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</si>
  <si>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</si>
  <si>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</si>
  <si>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</si>
  <si>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</si>
  <si>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</si>
  <si>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</si>
  <si>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</si>
  <si>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</si>
  <si>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</si>
  <si>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</si>
  <si>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</si>
  <si>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</si>
  <si>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</si>
  <si>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</si>
  <si>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</si>
  <si>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</si>
  <si>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</si>
  <si>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</si>
  <si>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</si>
  <si>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</si>
  <si>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</si>
  <si>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</si>
  <si>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</si>
  <si>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</si>
  <si>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</si>
  <si>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</si>
  <si>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</si>
  <si>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</si>
  <si>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</si>
  <si>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</si>
  <si>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</si>
  <si>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</si>
  <si>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</si>
  <si>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</si>
  <si>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</si>
  <si>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</si>
  <si>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</si>
  <si>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</si>
  <si>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</si>
  <si>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</si>
  <si>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</si>
  <si>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</si>
  <si>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</si>
  <si>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</si>
  <si>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</si>
  <si>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</si>
  <si>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</si>
  <si>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</si>
  <si>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</si>
  <si>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</si>
  <si>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</si>
  <si>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</si>
  <si>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</si>
  <si>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</si>
  <si>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</si>
  <si>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</si>
  <si>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</si>
  <si>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</si>
  <si>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</si>
  <si>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</si>
  <si>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</si>
  <si>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</si>
  <si>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</si>
  <si>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</si>
  <si>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</si>
  <si>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</si>
  <si>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</si>
  <si>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</si>
  <si>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</si>
  <si>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</si>
  <si>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</si>
  <si>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</si>
  <si>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</si>
  <si>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</si>
  <si>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</si>
  <si>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</si>
  <si>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</si>
  <si>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</si>
  <si>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</si>
  <si>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</si>
  <si>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</si>
  <si>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</si>
  <si>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</si>
  <si>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</si>
  <si>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</si>
  <si>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</si>
  <si>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</si>
  <si>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</si>
  <si>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</si>
  <si>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</si>
  <si>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</si>
  <si>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</si>
  <si>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</si>
  <si>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</si>
  <si>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</si>
  <si>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</si>
  <si>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</si>
  <si>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</si>
  <si>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</si>
  <si>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</si>
  <si>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</si>
  <si>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</si>
  <si>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</si>
  <si>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</si>
  <si>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</si>
  <si>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</si>
  <si>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</si>
  <si>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</si>
  <si>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</si>
  <si>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</si>
  <si>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</si>
  <si>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</si>
  <si>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</si>
  <si>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</si>
  <si>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</si>
  <si>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</si>
  <si>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</si>
  <si>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</si>
  <si>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</si>
  <si>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</si>
  <si>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</si>
  <si>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</si>
  <si>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</si>
  <si>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</si>
  <si>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</si>
  <si>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</si>
  <si>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</si>
  <si>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</si>
  <si>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</si>
  <si>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</si>
  <si>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</si>
  <si>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</si>
  <si>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</si>
  <si>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</si>
  <si>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</si>
  <si>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</si>
  <si>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</si>
  <si>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</si>
  <si>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</si>
  <si>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</si>
  <si>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</si>
  <si>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</si>
  <si>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</si>
  <si>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</si>
  <si>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</si>
  <si>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</si>
  <si>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</si>
  <si>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</si>
  <si>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</si>
  <si>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</si>
  <si>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</si>
  <si>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</si>
  <si>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</si>
  <si>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</si>
  <si>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</si>
  <si>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</si>
  <si>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</si>
  <si>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</si>
  <si>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</si>
  <si>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</si>
  <si>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</si>
  <si>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</si>
  <si>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</si>
  <si>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</si>
  <si>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</si>
  <si>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</si>
  <si>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</si>
  <si>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</si>
  <si>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</si>
  <si>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</si>
  <si>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</si>
  <si>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</si>
  <si>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</si>
  <si>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</si>
  <si>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</si>
  <si>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</si>
  <si>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</si>
  <si>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</si>
  <si>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</si>
  <si>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</si>
  <si>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</si>
  <si>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</si>
  <si>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</si>
  <si>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</si>
  <si>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</si>
  <si>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</si>
  <si>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</si>
  <si>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</si>
  <si>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</si>
  <si>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</si>
  <si>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</si>
  <si>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</si>
  <si>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</si>
  <si>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</si>
  <si>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</si>
  <si>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</si>
  <si>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</si>
  <si>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</si>
  <si>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</si>
  <si>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</si>
  <si>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</si>
  <si>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</si>
  <si>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</si>
  <si>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</si>
  <si>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</si>
  <si>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</si>
  <si>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</si>
  <si>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</si>
  <si>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</si>
  <si>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</si>
  <si>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</si>
  <si>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</si>
  <si>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</si>
  <si>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</si>
  <si>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</si>
  <si>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</si>
  <si>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</si>
  <si>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</si>
  <si>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</si>
  <si>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</si>
  <si>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</si>
  <si>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</si>
  <si>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</si>
  <si>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</si>
  <si>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</si>
  <si>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</si>
  <si>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</si>
  <si>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</si>
  <si>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</si>
  <si>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</si>
  <si>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</si>
  <si>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</si>
  <si>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</si>
  <si>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</si>
  <si>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</si>
  <si>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</si>
  <si>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</si>
  <si>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</si>
  <si>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</si>
  <si>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</si>
  <si>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</si>
  <si>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</si>
  <si>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</si>
  <si>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</si>
  <si>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</si>
  <si>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</si>
  <si>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</si>
  <si>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</si>
  <si>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</si>
  <si>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</si>
  <si>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</si>
  <si>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</si>
  <si>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</si>
  <si>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</si>
  <si>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</si>
  <si>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</si>
  <si>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</si>
  <si>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</si>
  <si>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</si>
  <si>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</si>
  <si>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</si>
  <si>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</si>
  <si>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</si>
  <si>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</si>
  <si>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</si>
  <si>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</si>
  <si>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</si>
  <si>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</si>
  <si>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</si>
  <si>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</si>
  <si>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</si>
  <si>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</si>
  <si>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</si>
  <si>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</si>
  <si>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</si>
  <si>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</si>
  <si>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</si>
  <si>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</si>
  <si>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</si>
  <si>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</si>
  <si>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</si>
  <si>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</si>
  <si>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</si>
  <si>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</si>
  <si>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</si>
  <si>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</si>
  <si>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</si>
  <si>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</si>
  <si>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</si>
  <si>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</si>
  <si>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</si>
  <si>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</si>
  <si>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</si>
  <si>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</si>
  <si>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</si>
  <si>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</si>
  <si>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</si>
  <si>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</si>
  <si>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</si>
  <si>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</si>
  <si>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</si>
  <si>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</si>
  <si>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</si>
  <si>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</si>
  <si>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</si>
  <si>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</si>
  <si>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</si>
  <si>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</si>
  <si>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</si>
  <si>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</si>
  <si>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</si>
  <si>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</si>
  <si>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</si>
  <si>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</si>
  <si>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</si>
  <si>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</si>
  <si>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</si>
  <si>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</si>
  <si>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</si>
  <si>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</si>
  <si>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</si>
  <si>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</si>
  <si>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</si>
  <si>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</si>
  <si>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</si>
  <si>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</si>
  <si>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</si>
  <si>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</si>
  <si>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</si>
  <si>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</si>
  <si>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</si>
  <si>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</si>
  <si>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</si>
  <si>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</si>
  <si>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</si>
  <si>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</si>
  <si>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</si>
  <si>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</si>
  <si>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</si>
  <si>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</si>
  <si>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</si>
  <si>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</si>
  <si>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</si>
  <si>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</si>
  <si>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</si>
  <si>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</si>
  <si>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</si>
  <si>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</si>
  <si>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</si>
  <si>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</si>
  <si>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</si>
  <si>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</si>
  <si>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</si>
  <si>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</si>
  <si>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</si>
  <si>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</si>
  <si>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</si>
  <si>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</si>
  <si>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</si>
  <si>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</si>
  <si>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</si>
  <si>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</si>
  <si>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</si>
  <si>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</si>
  <si>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</si>
  <si>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</si>
  <si>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</si>
  <si>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</si>
  <si>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</si>
  <si>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</si>
  <si>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</si>
  <si>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</si>
  <si>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</si>
  <si>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</si>
  <si>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</si>
  <si>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</si>
  <si>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</si>
  <si>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</si>
  <si>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</si>
  <si>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</si>
  <si>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</si>
  <si>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</si>
  <si>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</si>
  <si>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</si>
  <si>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</si>
  <si>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</si>
  <si>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</si>
  <si>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</si>
  <si>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</si>
  <si>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</si>
  <si>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</si>
  <si>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</si>
  <si>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</si>
  <si>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</si>
  <si>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</si>
  <si>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</si>
  <si>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</si>
  <si>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</si>
  <si>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</si>
  <si>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</si>
  <si>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</si>
  <si>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</si>
  <si>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</si>
  <si>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</si>
  <si>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</si>
  <si>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</si>
  <si>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</si>
  <si>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</si>
  <si>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</si>
  <si>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</si>
  <si>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</si>
  <si>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</si>
  <si>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</si>
  <si>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</si>
  <si>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</si>
  <si>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</si>
  <si>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</si>
  <si>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</si>
  <si>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</si>
  <si>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</si>
  <si>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</si>
  <si>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</si>
  <si>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</si>
  <si>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</si>
  <si>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</si>
  <si>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</si>
  <si>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</si>
  <si>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</si>
  <si>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</si>
  <si>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</si>
  <si>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</si>
  <si>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</si>
  <si>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</si>
  <si>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</si>
  <si>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</si>
  <si>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</si>
  <si>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</si>
  <si>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</si>
  <si>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</si>
  <si>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</si>
  <si>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</si>
  <si>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</si>
  <si>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</si>
  <si>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</si>
  <si>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</si>
  <si>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</si>
  <si>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</si>
  <si>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</si>
  <si>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</si>
  <si>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</si>
  <si>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</si>
  <si>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</si>
  <si>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</si>
  <si>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</si>
  <si>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</si>
  <si>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</si>
  <si>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</si>
  <si>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</si>
  <si>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</si>
  <si>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</si>
  <si>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</si>
  <si>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</si>
  <si>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</si>
  <si>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</si>
  <si>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</si>
  <si>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</si>
  <si>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</si>
  <si>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</si>
  <si>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</si>
  <si>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</si>
  <si>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</si>
  <si>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</si>
  <si>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</si>
  <si>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</si>
  <si>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</si>
  <si>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</si>
  <si>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</si>
  <si>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</si>
  <si>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</si>
  <si>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</si>
  <si>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</si>
  <si>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</si>
  <si>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</si>
  <si>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</si>
  <si>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</si>
  <si>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</si>
  <si>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</si>
  <si>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</si>
  <si>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</si>
  <si>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</si>
  <si>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</si>
  <si>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</si>
  <si>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</si>
  <si>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</si>
  <si>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</si>
  <si>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</si>
  <si>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</si>
  <si>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</si>
  <si>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</si>
  <si>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</si>
  <si>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</si>
  <si>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</si>
  <si>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</si>
  <si>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</si>
  <si>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</si>
  <si>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</si>
  <si>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</si>
  <si>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</si>
  <si>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</si>
  <si>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</si>
  <si>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</si>
  <si>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</si>
  <si>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</si>
  <si>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</si>
  <si>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</si>
  <si>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</si>
  <si>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</si>
  <si>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</si>
  <si>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</si>
  <si>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</si>
  <si>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</si>
  <si>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</si>
  <si>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</si>
  <si>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</si>
  <si>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</si>
  <si>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</si>
  <si>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</si>
  <si>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</si>
  <si>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</si>
  <si>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</si>
  <si>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</si>
  <si>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</si>
  <si>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</si>
  <si>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</si>
  <si>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</si>
  <si>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</si>
  <si>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</si>
  <si>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</si>
  <si>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</si>
  <si>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</si>
  <si>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</si>
  <si>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</si>
  <si>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</si>
  <si>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</si>
  <si>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</si>
  <si>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</si>
  <si>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</si>
  <si>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</si>
  <si>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</si>
  <si>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</si>
  <si>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</si>
  <si>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</si>
  <si>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</si>
  <si>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</si>
  <si>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</si>
  <si>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</si>
  <si>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</si>
  <si>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</si>
  <si>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</si>
  <si>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</si>
  <si>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</si>
  <si>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</si>
  <si>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</si>
  <si>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</si>
  <si>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</si>
  <si>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</si>
  <si>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</si>
  <si>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</si>
  <si>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</si>
  <si>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</si>
  <si>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</si>
  <si>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</si>
  <si>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</si>
  <si>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</si>
  <si>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</si>
  <si>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</si>
  <si>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</si>
  <si>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</si>
  <si>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</si>
  <si>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</si>
  <si>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</si>
  <si>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</si>
  <si>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</si>
  <si>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</si>
  <si>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</si>
  <si>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</si>
  <si>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</si>
  <si>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</si>
  <si>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</si>
  <si>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</si>
  <si>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</si>
  <si>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</si>
  <si>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</si>
  <si>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</si>
  <si>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</si>
  <si>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</si>
  <si>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</si>
  <si>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</si>
  <si>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</si>
  <si>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</si>
  <si>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</si>
  <si>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</si>
  <si>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</si>
  <si>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</si>
  <si>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</si>
  <si>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</si>
  <si>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</si>
  <si>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</si>
  <si>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</si>
  <si>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</si>
  <si>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</si>
  <si>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</si>
  <si>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</si>
  <si>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</si>
  <si>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</si>
  <si>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</si>
  <si>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</si>
  <si>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</si>
  <si>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</si>
  <si>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</si>
  <si>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</si>
  <si>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</si>
  <si>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</si>
  <si>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</si>
  <si>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</si>
  <si>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</si>
  <si>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</si>
  <si>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</si>
  <si>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</si>
  <si>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</si>
  <si>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</si>
  <si>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</si>
  <si>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</si>
  <si>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</si>
  <si>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</si>
  <si>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</si>
  <si>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</si>
  <si>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</si>
  <si>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</si>
  <si>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</si>
  <si>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</si>
  <si>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</si>
  <si>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</si>
  <si>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</si>
  <si>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</si>
  <si>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</si>
  <si>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</si>
  <si>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</si>
  <si>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</si>
  <si>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</si>
  <si>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</si>
  <si>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</si>
  <si>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</si>
  <si>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</si>
  <si>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</si>
  <si>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</si>
  <si>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</si>
  <si>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</si>
  <si>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</si>
  <si>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</si>
  <si>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</si>
  <si>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</si>
  <si>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</si>
  <si>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</si>
  <si>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</si>
  <si>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</si>
  <si>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</si>
  <si>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</si>
  <si>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</si>
  <si>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</si>
  <si>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</si>
  <si>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</si>
  <si>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</si>
  <si>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</si>
  <si>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</si>
  <si>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</si>
  <si>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</si>
  <si>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</si>
  <si>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</si>
  <si>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</si>
  <si>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</si>
  <si>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</si>
  <si>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</si>
  <si>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</si>
  <si>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</si>
  <si>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</si>
  <si>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</si>
  <si>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</si>
  <si>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</si>
  <si>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</si>
  <si>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</si>
  <si>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</si>
  <si>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</si>
  <si>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</si>
  <si>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</si>
  <si>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</si>
  <si>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</si>
  <si>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</si>
  <si>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</si>
  <si>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</si>
  <si>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</si>
  <si>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</si>
  <si>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</si>
  <si>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</si>
  <si>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</si>
  <si>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</si>
  <si>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</si>
  <si>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</si>
  <si>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</si>
  <si>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</si>
  <si>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</si>
  <si>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</si>
  <si>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</si>
  <si>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</si>
  <si>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</si>
  <si>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</si>
  <si>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</si>
  <si>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</si>
  <si>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</si>
  <si>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</si>
  <si>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</si>
  <si>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</si>
  <si>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</si>
  <si>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</si>
  <si>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</si>
  <si>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</si>
  <si>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</si>
  <si>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</si>
  <si>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</si>
  <si>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</si>
  <si>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</si>
  <si>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</si>
  <si>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</si>
  <si>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</si>
  <si>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</si>
  <si>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</si>
  <si>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</si>
  <si>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</si>
  <si>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</si>
  <si>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</si>
  <si>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</si>
  <si>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</si>
  <si>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</si>
  <si>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</si>
  <si>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</si>
  <si>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</si>
  <si>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</si>
  <si>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</si>
  <si>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</si>
  <si>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</si>
  <si>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</si>
  <si>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</si>
  <si>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</si>
  <si>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</si>
  <si>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</si>
  <si>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</si>
  <si>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</si>
  <si>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</si>
  <si>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</si>
  <si>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</si>
  <si>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</si>
  <si>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</si>
  <si>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</si>
  <si>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</si>
  <si>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</si>
  <si>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</si>
  <si>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</si>
  <si>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</si>
  <si>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</si>
  <si>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</si>
  <si>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</si>
  <si>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</si>
  <si>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</si>
  <si>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</si>
  <si>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</si>
  <si>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</si>
  <si>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</si>
  <si>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</si>
  <si>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</si>
  <si>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</si>
  <si>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</si>
  <si>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</si>
  <si>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</si>
  <si>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</si>
  <si>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</si>
  <si>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</si>
  <si>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</si>
  <si>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</si>
  <si>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</si>
  <si>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</si>
  <si>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</si>
  <si>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</si>
  <si>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</si>
  <si>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</si>
  <si>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</si>
  <si>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</si>
  <si>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</si>
  <si>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</si>
  <si>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</si>
  <si>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</si>
  <si>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</si>
  <si>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</si>
  <si>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</si>
  <si>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</si>
  <si>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</si>
  <si>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</si>
  <si>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</si>
  <si>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</si>
  <si>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</si>
  <si>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</si>
  <si>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</si>
  <si>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</si>
  <si>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</si>
  <si>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</si>
  <si>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</si>
  <si>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</si>
  <si>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</si>
  <si>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</si>
  <si>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</si>
  <si>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</si>
  <si>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</si>
  <si>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</si>
  <si>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</si>
  <si>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</si>
  <si>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</si>
  <si>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</si>
  <si>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</si>
  <si>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</si>
  <si>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</si>
  <si>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</si>
  <si>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</si>
  <si>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</si>
  <si>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</si>
  <si>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</si>
  <si>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</si>
  <si>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</si>
  <si>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</si>
  <si>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</si>
  <si>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</si>
  <si>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</si>
  <si>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</si>
  <si>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</si>
  <si>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</si>
  <si>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</si>
  <si>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</si>
  <si>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</si>
  <si>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</si>
  <si>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</si>
  <si>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</si>
  <si>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</si>
  <si>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</si>
  <si>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</si>
  <si>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</si>
  <si>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</si>
  <si>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</si>
  <si>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</si>
  <si>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</si>
  <si>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</si>
  <si>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</si>
  <si>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</si>
  <si>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</si>
  <si>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</si>
  <si>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</si>
  <si>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</si>
  <si>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</si>
  <si>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</si>
  <si>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</si>
  <si>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</si>
  <si>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</si>
  <si>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</si>
  <si>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</si>
  <si>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</si>
  <si>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</si>
  <si>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</si>
  <si>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</si>
  <si>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</si>
  <si>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</si>
  <si>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</si>
  <si>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</si>
  <si>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</si>
  <si>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</si>
  <si>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</si>
  <si>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</si>
  <si>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</si>
  <si>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</si>
  <si>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</si>
  <si>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</si>
  <si>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</si>
  <si>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</si>
  <si>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</si>
  <si>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</si>
  <si>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</si>
  <si>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</si>
  <si>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</si>
  <si>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</si>
  <si>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</si>
  <si>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</si>
  <si>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</si>
  <si>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</si>
  <si>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</si>
  <si>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</si>
  <si>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</si>
  <si>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</si>
  <si>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</si>
  <si>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</si>
  <si>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</si>
  <si>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</si>
  <si>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</si>
  <si>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</si>
  <si>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</si>
  <si>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</si>
  <si>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</si>
  <si>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</si>
  <si>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</si>
  <si>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</si>
  <si>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</si>
  <si>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</si>
  <si>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</si>
  <si>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</si>
  <si>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</si>
  <si>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</si>
  <si>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</si>
  <si>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</si>
  <si>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</si>
  <si>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</si>
  <si>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</si>
  <si>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</si>
  <si>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</si>
  <si>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</si>
  <si>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</si>
  <si>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</si>
  <si>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</si>
  <si>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</si>
  <si>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</si>
  <si>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</si>
  <si>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</si>
  <si>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</si>
  <si>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</si>
  <si>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</si>
  <si>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</si>
  <si>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</si>
  <si>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</si>
  <si>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</si>
  <si>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</si>
  <si>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</si>
  <si>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</si>
  <si>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</si>
  <si>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</si>
  <si>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</si>
  <si>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</si>
  <si>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</si>
  <si>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</si>
  <si>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</si>
  <si>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</si>
  <si>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</si>
  <si>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</si>
  <si>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</si>
  <si>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</si>
  <si>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</si>
  <si>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</si>
  <si>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</si>
  <si>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</si>
  <si>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</si>
  <si>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</si>
  <si>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</si>
  <si>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</si>
  <si>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</si>
  <si>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</si>
  <si>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</si>
  <si>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</si>
  <si>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</si>
  <si>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</si>
  <si>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</si>
  <si>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</si>
  <si>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</si>
  <si>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</si>
  <si>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</si>
  <si>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</si>
  <si>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</si>
  <si>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</si>
  <si>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</si>
  <si>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</si>
  <si>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</si>
  <si>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</si>
  <si>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</si>
  <si>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</si>
  <si>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</si>
  <si>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</si>
  <si>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</si>
  <si>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</si>
  <si>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</si>
  <si>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</si>
  <si>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</si>
  <si>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</si>
  <si>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</si>
  <si>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</si>
  <si>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</si>
  <si>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</si>
  <si>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</si>
  <si>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</si>
  <si>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</si>
  <si>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</si>
  <si>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</si>
  <si>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</si>
  <si>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</si>
  <si>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</si>
  <si>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</si>
  <si>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</si>
  <si>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</si>
  <si>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</si>
  <si>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</si>
  <si>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</si>
  <si>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</si>
  <si>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</si>
  <si>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</si>
  <si>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</si>
  <si>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</si>
  <si>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</si>
  <si>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</si>
  <si>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</si>
  <si>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</si>
  <si>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</si>
  <si>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</si>
  <si>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</si>
  <si>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</si>
  <si>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</si>
  <si>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</si>
  <si>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</si>
  <si>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</si>
  <si>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</si>
  <si>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</si>
  <si>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</si>
  <si>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</si>
  <si>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</si>
  <si>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</si>
  <si>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</si>
  <si>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</si>
  <si>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</si>
  <si>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</si>
  <si>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</si>
  <si>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</si>
  <si>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</si>
  <si>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</si>
  <si>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</si>
  <si>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</si>
  <si>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</si>
  <si>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</si>
  <si>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</si>
  <si>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</si>
  <si>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</si>
  <si>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</si>
  <si>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</si>
  <si>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</si>
  <si>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</si>
  <si>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</si>
  <si>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</si>
  <si>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</si>
  <si>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</si>
  <si>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</si>
  <si>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</si>
  <si>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</si>
  <si>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</si>
  <si>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</si>
  <si>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</si>
  <si>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</si>
  <si>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</si>
  <si>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</si>
  <si>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</si>
  <si>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</si>
  <si>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</si>
  <si>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</si>
  <si>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</si>
  <si>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</si>
  <si>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</si>
  <si>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</si>
  <si>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</si>
  <si>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</si>
  <si>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</si>
  <si>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</si>
  <si>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</si>
  <si>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</si>
  <si>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</si>
  <si>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</si>
  <si>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</si>
  <si>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</si>
  <si>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</si>
  <si>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</si>
  <si>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</si>
  <si>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</si>
  <si>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</si>
  <si>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</si>
  <si>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</si>
  <si>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</si>
  <si>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</si>
  <si>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</si>
  <si>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</si>
  <si>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</si>
  <si>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</si>
  <si>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</si>
  <si>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</si>
  <si>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</si>
  <si>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</si>
  <si>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</si>
  <si>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</si>
  <si>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</si>
  <si>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</si>
  <si>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</si>
  <si>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</si>
  <si>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</si>
  <si>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</si>
  <si>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</si>
  <si>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</si>
  <si>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</si>
  <si>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</si>
  <si>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</si>
  <si>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</si>
  <si>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</si>
  <si>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</si>
  <si>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</si>
  <si>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</si>
  <si>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</si>
  <si>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</si>
  <si>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</si>
  <si>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</si>
  <si>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</si>
  <si>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</si>
  <si>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</si>
  <si>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</si>
  <si>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</si>
  <si>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</si>
  <si>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</si>
  <si>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</si>
  <si>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</si>
  <si>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</si>
  <si>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</si>
  <si>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</si>
  <si>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</si>
  <si>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</si>
  <si>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</si>
  <si>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</si>
  <si>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</si>
  <si>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</si>
  <si>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</si>
  <si>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</si>
  <si>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</si>
  <si>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</si>
  <si>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</si>
  <si>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</si>
  <si>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</si>
  <si>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</si>
  <si>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</si>
  <si>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</si>
  <si>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</si>
  <si>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</si>
  <si>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</si>
  <si>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</si>
  <si>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</si>
  <si>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</si>
  <si>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</si>
  <si>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</si>
  <si>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</si>
  <si>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</si>
  <si>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</si>
  <si>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</si>
  <si>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</si>
  <si>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</si>
  <si>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</si>
  <si>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</si>
  <si>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</si>
  <si>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</si>
  <si>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</si>
  <si>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</si>
  <si>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</si>
  <si>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</si>
  <si>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</si>
  <si>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</si>
  <si>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</si>
  <si>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</si>
  <si>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</si>
  <si>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</si>
  <si>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</si>
  <si>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</si>
  <si>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</si>
  <si>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</si>
  <si>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</si>
  <si>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</si>
  <si>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</si>
  <si>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</si>
  <si>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</si>
  <si>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</si>
  <si>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</si>
  <si>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</si>
  <si>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</si>
  <si>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</si>
  <si>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</si>
  <si>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</si>
  <si>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</si>
  <si>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</si>
  <si>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</si>
  <si>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</si>
  <si>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</si>
  <si>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</si>
  <si>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</si>
  <si>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</si>
  <si>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</si>
  <si>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</si>
  <si>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</si>
  <si>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</si>
  <si>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</si>
  <si>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</si>
  <si>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</si>
  <si>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</si>
  <si>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</si>
  <si>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</si>
  <si>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</si>
  <si>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</si>
  <si>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</si>
  <si>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</si>
  <si>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</si>
  <si>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</si>
  <si>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</si>
  <si>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</si>
  <si>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</si>
  <si>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</si>
  <si>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</si>
  <si>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</si>
  <si>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</si>
  <si>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</si>
  <si>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</si>
  <si>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</si>
  <si>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</si>
  <si>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</si>
  <si>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</si>
  <si>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</si>
  <si>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</si>
  <si>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</si>
  <si>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</si>
  <si>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</si>
  <si>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</si>
  <si>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</si>
  <si>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</si>
  <si>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</si>
  <si>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</si>
  <si>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</si>
  <si>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</si>
  <si>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</si>
  <si>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</si>
  <si>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</si>
  <si>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</si>
  <si>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</si>
  <si>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</si>
  <si>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</si>
  <si>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</si>
  <si>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</si>
  <si>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</si>
  <si>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</si>
  <si>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</si>
  <si>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</si>
  <si>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</si>
  <si>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</si>
  <si>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</si>
  <si>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</si>
  <si>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</si>
  <si>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</si>
  <si>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</si>
  <si>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</si>
  <si>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</si>
  <si>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</si>
  <si>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</si>
  <si>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</si>
  <si>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</si>
  <si>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</si>
  <si>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</si>
  <si>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</si>
  <si>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</si>
  <si>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</si>
  <si>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</si>
  <si>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</si>
  <si>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</si>
  <si>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</si>
  <si>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</si>
  <si>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</si>
  <si>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</si>
  <si>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</si>
  <si>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</si>
  <si>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</si>
  <si>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</si>
  <si>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</si>
  <si>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</si>
  <si>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</si>
  <si>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</si>
  <si>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</si>
  <si>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</si>
  <si>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</si>
  <si>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</si>
  <si>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</si>
  <si>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</si>
  <si>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</si>
  <si>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</si>
  <si>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</si>
  <si>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</si>
  <si>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</si>
  <si>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</si>
  <si>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</si>
  <si>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</si>
  <si>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</si>
  <si>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</si>
  <si>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</si>
  <si>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</si>
  <si>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</si>
  <si>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</si>
  <si>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</si>
  <si>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</si>
  <si>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</si>
  <si>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</si>
  <si>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</si>
  <si>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</si>
  <si>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</si>
  <si>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</si>
  <si>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</si>
  <si>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</si>
  <si>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</si>
  <si>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</si>
  <si>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</si>
  <si>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</si>
  <si>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</si>
  <si>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</si>
  <si>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</si>
  <si>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</si>
  <si>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</si>
  <si>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</si>
  <si>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</si>
  <si>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</si>
  <si>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</si>
  <si>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</si>
  <si>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</si>
  <si>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</si>
  <si>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</si>
  <si>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</si>
  <si>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</si>
  <si>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</si>
  <si>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</si>
  <si>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</si>
  <si>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</si>
  <si>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</si>
  <si>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</si>
  <si>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</si>
  <si>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</si>
  <si>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</si>
  <si>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</si>
  <si>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</si>
  <si>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</si>
  <si>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</si>
  <si>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</si>
  <si>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</si>
  <si>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</si>
  <si>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</si>
  <si>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</si>
  <si>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</si>
  <si>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</si>
  <si>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</si>
  <si>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</si>
  <si>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</si>
  <si>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</si>
  <si>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</si>
  <si>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</si>
  <si>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</si>
  <si>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</si>
  <si>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</si>
  <si>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</si>
  <si>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</si>
  <si>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</si>
  <si>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</si>
  <si>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</si>
  <si>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</si>
  <si>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</si>
  <si>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</si>
  <si>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</si>
  <si>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</si>
  <si>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</si>
  <si>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</si>
  <si>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</si>
  <si>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</si>
  <si>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</si>
  <si>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</si>
  <si>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</si>
  <si>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</si>
  <si>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</si>
  <si>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</si>
  <si>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</si>
  <si>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</si>
  <si>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</si>
  <si>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</si>
  <si>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</si>
  <si>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</si>
  <si>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</si>
  <si>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</si>
  <si>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</si>
  <si>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</si>
  <si>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</si>
  <si>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</si>
  <si>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</si>
  <si>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</si>
  <si>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</si>
  <si>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</si>
  <si>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</si>
  <si>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</si>
  <si>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</si>
  <si>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</si>
  <si>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</si>
  <si>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</si>
  <si>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</si>
  <si>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</si>
  <si>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</si>
  <si>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</si>
  <si>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</si>
  <si>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</si>
  <si>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</si>
  <si>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</si>
  <si>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</si>
  <si>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</si>
  <si>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</si>
  <si>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</si>
  <si>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</si>
  <si>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</si>
  <si>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</si>
  <si>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</si>
  <si>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</si>
  <si>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</si>
  <si>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</si>
  <si>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</si>
  <si>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</si>
  <si>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</si>
  <si>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</si>
  <si>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</si>
  <si>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</si>
  <si>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</si>
  <si>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</si>
  <si>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</si>
  <si>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</si>
  <si>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</si>
  <si>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</si>
  <si>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</si>
  <si>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</si>
  <si>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</si>
  <si>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</si>
  <si>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</si>
  <si>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</si>
  <si>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</si>
  <si>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</si>
  <si>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</si>
  <si>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</si>
  <si>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</si>
  <si>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</si>
  <si>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</si>
  <si>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</si>
  <si>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</si>
  <si>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</si>
  <si>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</si>
  <si>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</si>
  <si>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</si>
  <si>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</si>
  <si>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</si>
  <si>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</si>
  <si>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</si>
  <si>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</si>
  <si>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</si>
  <si>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</si>
  <si>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</si>
  <si>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</si>
  <si>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</si>
  <si>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</si>
  <si>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</si>
  <si>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</si>
  <si>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</si>
  <si>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</si>
  <si>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</si>
  <si>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</si>
  <si>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</si>
  <si>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</si>
  <si>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</si>
  <si>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</si>
  <si>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</si>
  <si>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</si>
  <si>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</si>
  <si>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</si>
  <si>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</si>
  <si>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</si>
  <si>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</si>
  <si>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</si>
  <si>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</si>
  <si>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</si>
  <si>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</si>
  <si>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</si>
  <si>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</si>
  <si>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</si>
  <si>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</si>
  <si>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</si>
  <si>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</si>
  <si>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</si>
  <si>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</si>
  <si>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</si>
  <si>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</si>
  <si>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</si>
  <si>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</si>
  <si>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</si>
  <si>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</si>
  <si>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</si>
  <si>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</si>
  <si>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</si>
  <si>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</si>
  <si>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</si>
  <si>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</si>
  <si>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</si>
  <si>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</si>
  <si>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</si>
  <si>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</si>
  <si>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</si>
  <si>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</si>
  <si>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</si>
  <si>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</si>
  <si>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</si>
  <si>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</si>
  <si>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</si>
  <si>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</si>
  <si>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</si>
  <si>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</si>
  <si>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</si>
  <si>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</si>
  <si>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</si>
  <si>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</si>
  <si>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</si>
  <si>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</si>
  <si>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</si>
  <si>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</si>
  <si>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</si>
  <si>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</si>
  <si>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</si>
  <si>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</si>
  <si>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</si>
  <si>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</si>
  <si>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</si>
  <si>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</si>
  <si>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</si>
  <si>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</si>
  <si>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</si>
  <si>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</si>
  <si>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</si>
  <si>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</si>
  <si>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</si>
  <si>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</si>
  <si>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</si>
  <si>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</si>
  <si>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</si>
  <si>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</si>
  <si>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</si>
  <si>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</si>
  <si>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</si>
  <si>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</si>
  <si>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</si>
  <si>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</si>
  <si>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</si>
  <si>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</si>
  <si>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</si>
  <si>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</si>
  <si>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</si>
  <si>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</si>
  <si>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</si>
  <si>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</si>
  <si>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</si>
  <si>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</si>
  <si>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</si>
  <si>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</si>
  <si>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</si>
  <si>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</si>
  <si>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</si>
  <si>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</si>
  <si>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</si>
  <si>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</si>
  <si>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</si>
  <si>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</si>
  <si>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</si>
  <si>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</si>
  <si>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</si>
  <si>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</si>
  <si>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</si>
  <si>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</si>
  <si>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</si>
  <si>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</si>
  <si>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</si>
  <si>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</si>
  <si>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</si>
  <si>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</si>
  <si>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</si>
  <si>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</si>
  <si>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</si>
  <si>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</si>
  <si>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</si>
  <si>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</si>
  <si>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</si>
  <si>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</si>
  <si>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</si>
  <si>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</si>
  <si>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</si>
  <si>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</si>
  <si>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</si>
  <si>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</si>
  <si>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</si>
  <si>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</si>
  <si>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</si>
  <si>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</si>
  <si>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</si>
  <si>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</si>
  <si>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</si>
  <si>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</si>
  <si>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</si>
  <si>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</si>
  <si>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</si>
  <si>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</si>
  <si>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</si>
  <si>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</si>
  <si>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</si>
  <si>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</si>
  <si>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</si>
  <si>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</si>
  <si>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</si>
  <si>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</si>
  <si>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</si>
  <si>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</si>
  <si>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</si>
  <si>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</si>
  <si>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</si>
  <si>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</si>
  <si>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</si>
  <si>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</si>
  <si>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</si>
  <si>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</si>
  <si>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</si>
  <si>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</si>
  <si>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</si>
  <si>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</si>
  <si>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</si>
  <si>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</si>
  <si>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</si>
  <si>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</si>
  <si>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</si>
  <si>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</si>
  <si>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</si>
  <si>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</si>
  <si>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</si>
  <si>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</si>
  <si>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</si>
  <si>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</si>
  <si>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</si>
  <si>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</si>
  <si>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</si>
  <si>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</si>
  <si>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</si>
  <si>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</si>
  <si>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</si>
  <si>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</si>
  <si>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</si>
  <si>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</si>
  <si>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</si>
  <si>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</si>
  <si>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</si>
  <si>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</si>
  <si>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</si>
  <si>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</si>
  <si>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</si>
  <si>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</si>
  <si>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</si>
  <si>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</si>
  <si>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</si>
  <si>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</si>
  <si>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</si>
  <si>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</si>
  <si>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</si>
  <si>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</si>
  <si>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</si>
  <si>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</si>
  <si>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</si>
  <si>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</si>
  <si>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</si>
  <si>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</si>
  <si>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</si>
  <si>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</si>
  <si>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</si>
  <si>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</si>
  <si>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</si>
  <si>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</si>
  <si>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</si>
  <si>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</si>
  <si>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</si>
  <si>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</si>
  <si>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</si>
  <si>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</si>
  <si>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</si>
  <si>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</si>
  <si>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</si>
  <si>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</si>
  <si>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</si>
  <si>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</si>
  <si>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</si>
  <si>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</si>
  <si>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</si>
  <si>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</si>
  <si>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</si>
  <si>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</si>
  <si>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</si>
  <si>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</si>
  <si>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</si>
  <si>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</si>
  <si>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</si>
  <si>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</si>
  <si>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</si>
  <si>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</si>
  <si>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</si>
  <si>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</si>
  <si>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</si>
  <si>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</si>
  <si>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</si>
  <si>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</si>
  <si>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</si>
  <si>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</si>
  <si>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</si>
  <si>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</si>
  <si>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</si>
  <si>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</si>
  <si>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</si>
  <si>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</si>
  <si>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</si>
  <si>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</si>
  <si>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</si>
  <si>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</si>
  <si>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</si>
  <si>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</si>
  <si>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</si>
  <si>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</si>
  <si>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</si>
  <si>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</si>
  <si>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</si>
  <si>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</si>
  <si>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</si>
  <si>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</si>
  <si>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</si>
  <si>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</si>
  <si>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</si>
  <si>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</si>
  <si>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</si>
  <si>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</si>
  <si>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</si>
  <si>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</si>
  <si>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</si>
  <si>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</si>
  <si>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</si>
  <si>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</si>
  <si>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</si>
  <si>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</si>
  <si>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</si>
  <si>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</si>
  <si>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</si>
  <si>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</si>
  <si>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</si>
  <si>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</si>
  <si>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</si>
  <si>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</si>
  <si>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</si>
  <si>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</si>
  <si>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</si>
  <si>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</si>
  <si>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</si>
  <si>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</si>
  <si>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</si>
  <si>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</si>
  <si>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</si>
  <si>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</si>
  <si>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</si>
  <si>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</si>
  <si>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</si>
  <si>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</si>
  <si>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</si>
  <si>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</si>
  <si>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</si>
  <si>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</si>
  <si>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</si>
  <si>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</si>
  <si>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</si>
  <si>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</si>
  <si>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</si>
  <si>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</si>
  <si>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</si>
  <si>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</si>
  <si>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</si>
  <si>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</si>
  <si>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</si>
  <si>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</si>
  <si>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</si>
  <si>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</si>
  <si>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</si>
  <si>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</si>
  <si>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</si>
  <si>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</si>
  <si>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</si>
  <si>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</si>
  <si>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</si>
  <si>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</si>
  <si>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</si>
  <si>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</si>
  <si>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</si>
  <si>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</si>
  <si>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</si>
  <si>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</si>
  <si>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</si>
  <si>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</si>
  <si>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</si>
  <si>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</si>
  <si>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</si>
  <si>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</si>
  <si>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</si>
  <si>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</si>
  <si>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</si>
  <si>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</si>
  <si>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</si>
  <si>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</si>
  <si>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</si>
  <si>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</si>
  <si>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</si>
  <si>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</si>
  <si>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</si>
  <si>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</si>
  <si>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</si>
  <si>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</si>
  <si>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</si>
  <si>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</si>
  <si>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</si>
  <si>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</si>
  <si>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</si>
  <si>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</si>
  <si>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</si>
  <si>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</si>
  <si>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</si>
  <si>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</si>
  <si>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</si>
  <si>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</si>
  <si>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</si>
  <si>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</si>
  <si>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</si>
  <si>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</si>
  <si>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</si>
  <si>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</si>
  <si>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</si>
  <si>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</si>
  <si>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</si>
  <si>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</si>
  <si>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</si>
  <si>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</si>
  <si>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</si>
  <si>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</si>
  <si>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</si>
  <si>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</si>
  <si>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</si>
  <si>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</si>
  <si>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</si>
  <si>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</si>
  <si>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</si>
  <si>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</si>
  <si>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</si>
  <si>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</si>
  <si>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</si>
  <si>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</si>
  <si>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</si>
  <si>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</si>
  <si>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</si>
  <si>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</si>
  <si>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</si>
  <si>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</si>
  <si>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</si>
  <si>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</si>
  <si>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</si>
  <si>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</si>
  <si>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</si>
  <si>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</si>
  <si>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</si>
  <si>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</si>
  <si>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</si>
  <si>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</si>
  <si>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</si>
  <si>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</si>
  <si>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</si>
  <si>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</si>
  <si>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</si>
  <si>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</si>
  <si>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</si>
  <si>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</si>
  <si>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</si>
  <si>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</si>
  <si>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</si>
  <si>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</si>
  <si>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</si>
  <si>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</si>
  <si>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</si>
  <si>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</si>
  <si>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</si>
  <si>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</si>
  <si>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</si>
  <si>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</si>
  <si>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</si>
  <si>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</si>
  <si>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</si>
  <si>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</si>
  <si>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</si>
  <si>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</si>
  <si>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</si>
  <si>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</si>
  <si>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</si>
  <si>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</si>
  <si>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</si>
  <si>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</si>
  <si>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</si>
  <si>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</si>
  <si>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</si>
  <si>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</si>
  <si>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</si>
  <si>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</si>
  <si>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</si>
  <si>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</si>
  <si>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</si>
  <si>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</si>
  <si>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</si>
  <si>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</si>
  <si>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</si>
  <si>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</si>
  <si>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</si>
  <si>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</si>
  <si>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</si>
  <si>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</si>
  <si>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</si>
  <si>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</si>
  <si>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</si>
  <si>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</si>
  <si>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</si>
  <si>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</si>
  <si>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</si>
  <si>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</si>
  <si>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</si>
  <si>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</si>
  <si>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</si>
  <si>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</si>
  <si>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</si>
  <si>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</si>
  <si>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</si>
  <si>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</si>
  <si>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</si>
  <si>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</si>
  <si>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</si>
  <si>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</si>
  <si>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</si>
  <si>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</si>
  <si>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</si>
  <si>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</si>
  <si>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</si>
  <si>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</si>
  <si>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</si>
  <si>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</si>
  <si>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</si>
  <si>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</si>
  <si>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</si>
  <si>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</si>
  <si>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</si>
  <si>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</si>
  <si>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</si>
  <si>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</si>
  <si>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</si>
  <si>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</si>
  <si>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</si>
  <si>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</si>
  <si>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</si>
  <si>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</si>
  <si>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</si>
  <si>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</si>
  <si>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</si>
  <si>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</si>
  <si>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</si>
  <si>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</si>
  <si>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</si>
  <si>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</si>
  <si>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</si>
  <si>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</si>
  <si>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</si>
  <si>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</si>
  <si>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</si>
  <si>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</si>
  <si>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</si>
  <si>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</si>
  <si>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</si>
  <si>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</si>
  <si>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</si>
  <si>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</si>
  <si>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</si>
  <si>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</si>
  <si>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</si>
  <si>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</si>
  <si>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</si>
  <si>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</si>
  <si>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</si>
  <si>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</si>
  <si>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</si>
  <si>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</si>
  <si>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</si>
  <si>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</si>
  <si>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</si>
  <si>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</si>
  <si>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</si>
  <si>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</si>
  <si>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</si>
  <si>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</si>
  <si>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</si>
  <si>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</si>
  <si>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</si>
  <si>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</si>
  <si>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</si>
  <si>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</si>
  <si>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</si>
  <si>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</si>
  <si>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</si>
  <si>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</si>
  <si>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</si>
  <si>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</si>
  <si>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</si>
  <si>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</si>
  <si>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</si>
  <si>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</si>
  <si>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</si>
  <si>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</si>
  <si>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</si>
  <si>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</si>
  <si>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</si>
  <si>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</si>
  <si>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</si>
  <si>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</si>
  <si>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</si>
  <si>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</si>
  <si>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</si>
  <si>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</si>
  <si>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</si>
  <si>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</si>
  <si>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</si>
  <si>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</si>
  <si>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</si>
  <si>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</si>
  <si>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</si>
  <si>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</si>
  <si>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</si>
  <si>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</si>
  <si>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</si>
  <si>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</si>
  <si>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</si>
  <si>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</si>
  <si>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</si>
  <si>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</si>
  <si>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</si>
  <si>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</si>
  <si>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</si>
  <si>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</si>
  <si>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</si>
  <si>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</si>
  <si>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</si>
  <si>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</si>
  <si>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</si>
  <si>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</si>
  <si>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</si>
  <si>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</si>
  <si>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</si>
  <si>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</si>
  <si>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</si>
  <si>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</si>
  <si>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</si>
  <si>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</si>
  <si>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</si>
  <si>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</si>
  <si>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</si>
  <si>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</si>
  <si>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</si>
  <si>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</si>
  <si>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</si>
  <si>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</si>
  <si>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</si>
  <si>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</si>
  <si>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</si>
  <si>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</si>
  <si>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</si>
  <si>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</si>
  <si>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</si>
  <si>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</si>
  <si>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</si>
  <si>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</si>
  <si>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</si>
  <si>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</si>
  <si>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</si>
  <si>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</si>
  <si>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</si>
  <si>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</si>
  <si>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</si>
  <si>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</si>
  <si>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</si>
  <si>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</si>
  <si>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</si>
  <si>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</si>
  <si>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</si>
  <si>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</si>
  <si>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</si>
  <si>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</si>
  <si>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</si>
  <si>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</si>
  <si>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</si>
  <si>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</si>
  <si>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</si>
  <si>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</si>
  <si>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</si>
  <si>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</si>
  <si>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</si>
  <si>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</si>
  <si>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</si>
  <si>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</si>
  <si>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</si>
  <si>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</si>
  <si>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</si>
  <si>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</si>
  <si>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</si>
  <si>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</si>
  <si>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</si>
  <si>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</si>
  <si>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</si>
  <si>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</si>
  <si>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</si>
  <si>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</si>
  <si>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</si>
  <si>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</si>
  <si>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</si>
  <si>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</si>
  <si>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</si>
  <si>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</si>
  <si>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</si>
  <si>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</si>
  <si>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</si>
  <si>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</si>
  <si>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</si>
  <si>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</si>
  <si>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</si>
  <si>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</si>
  <si>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</si>
  <si>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</si>
  <si>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</si>
  <si>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</si>
  <si>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</si>
  <si>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</si>
  <si>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</si>
  <si>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</si>
  <si>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</si>
  <si>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</si>
  <si>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</si>
  <si>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</si>
  <si>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</si>
  <si>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</si>
  <si>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</si>
  <si>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</si>
  <si>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</si>
  <si>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</si>
  <si>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</si>
  <si>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</si>
  <si>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</si>
  <si>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</si>
  <si>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</si>
  <si>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</si>
  <si>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</si>
  <si>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</si>
  <si>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</si>
  <si>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</si>
  <si>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</si>
  <si>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</si>
  <si>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</si>
  <si>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</si>
  <si>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</si>
  <si>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</si>
  <si>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</si>
  <si>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</si>
  <si>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</si>
  <si>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</si>
  <si>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</si>
  <si>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</si>
  <si>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</si>
  <si>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</si>
  <si>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</si>
  <si>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</si>
  <si>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</si>
  <si>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</si>
  <si>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</si>
  <si>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</si>
  <si>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</si>
  <si>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</si>
  <si>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</si>
  <si>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</si>
  <si>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</si>
  <si>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</si>
  <si>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</si>
  <si>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</si>
  <si>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</si>
  <si>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</si>
  <si>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</si>
  <si>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</si>
  <si>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</si>
  <si>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</si>
  <si>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</si>
  <si>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</si>
  <si>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</si>
  <si>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</si>
  <si>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</si>
  <si>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</si>
  <si>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</si>
  <si>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</si>
  <si>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</si>
  <si>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</si>
  <si>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</si>
  <si>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</si>
  <si>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</si>
  <si>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</si>
  <si>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</si>
  <si>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</si>
  <si>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</si>
  <si>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</si>
  <si>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</si>
  <si>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</si>
  <si>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</si>
  <si>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</si>
  <si>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</si>
  <si>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</si>
  <si>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</si>
  <si>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</si>
  <si>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</si>
  <si>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</si>
  <si>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</si>
  <si>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</si>
  <si>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</si>
  <si>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</si>
  <si>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</si>
  <si>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</si>
  <si>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</si>
  <si>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</si>
  <si>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</si>
  <si>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</si>
  <si>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</si>
  <si>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</si>
  <si>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</si>
  <si>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</si>
  <si>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</si>
  <si>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</si>
  <si>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</si>
  <si>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</si>
  <si>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</si>
  <si>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</si>
  <si>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</si>
  <si>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</si>
  <si>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</si>
  <si>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</si>
  <si>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</si>
  <si>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</si>
  <si>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</si>
  <si>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</si>
  <si>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</si>
  <si>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</si>
  <si>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</si>
  <si>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</si>
  <si>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</si>
  <si>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</si>
  <si>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</si>
  <si>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</si>
  <si>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</si>
  <si>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</si>
  <si>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</si>
  <si>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</si>
  <si>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</si>
  <si>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</si>
  <si>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</si>
  <si>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</si>
  <si>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</si>
  <si>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</si>
  <si>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</si>
  <si>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</si>
  <si>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</si>
  <si>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</si>
  <si>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</si>
  <si>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</si>
  <si>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</si>
  <si>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</si>
  <si>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</si>
  <si>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</si>
  <si>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</si>
  <si>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</si>
  <si>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</si>
  <si>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</si>
  <si>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</si>
  <si>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</si>
  <si>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</si>
  <si>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</si>
  <si>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</si>
  <si>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</si>
  <si>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</si>
  <si>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</si>
  <si>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</si>
  <si>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</si>
  <si>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</si>
  <si>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</si>
  <si>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</si>
  <si>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</si>
  <si>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</si>
  <si>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</si>
  <si>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</si>
  <si>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</si>
  <si>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</si>
  <si>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</si>
  <si>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</si>
  <si>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</si>
  <si>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</si>
  <si>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</si>
  <si>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</si>
  <si>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</si>
  <si>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</si>
  <si>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</si>
  <si>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</si>
  <si>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</si>
  <si>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</si>
  <si>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</si>
  <si>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</si>
  <si>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</si>
  <si>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</si>
  <si>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</si>
  <si>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</si>
  <si>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</si>
  <si>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</si>
  <si>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</si>
  <si>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</si>
  <si>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</si>
  <si>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</si>
  <si>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</si>
  <si>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</si>
  <si>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</si>
  <si>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</si>
  <si>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</si>
  <si>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</si>
  <si>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</si>
  <si>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</si>
  <si>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</si>
  <si>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</si>
  <si>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</si>
  <si>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</si>
  <si>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</si>
  <si>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</si>
  <si>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</si>
  <si>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</si>
  <si>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</si>
  <si>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</si>
  <si>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</si>
  <si>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</si>
  <si>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</si>
  <si>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</si>
  <si>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</si>
  <si>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</si>
  <si>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</si>
  <si>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</si>
  <si>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</si>
  <si>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</si>
  <si>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</si>
  <si>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</si>
  <si>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</si>
  <si>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</si>
  <si>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</si>
  <si>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</si>
  <si>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</si>
  <si>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</si>
  <si>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</si>
  <si>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</si>
  <si>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</si>
  <si>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</si>
  <si>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</si>
  <si>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</si>
  <si>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</si>
  <si>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</si>
  <si>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</si>
  <si>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</si>
  <si>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</si>
  <si>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</si>
  <si>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</si>
  <si>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</si>
  <si>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</si>
  <si>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</si>
  <si>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</si>
  <si>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</si>
  <si>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</si>
  <si>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</si>
  <si>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</si>
  <si>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</si>
  <si>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</si>
  <si>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</si>
  <si>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</si>
  <si>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</si>
  <si>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</si>
  <si>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</si>
  <si>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</si>
  <si>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</si>
  <si>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</si>
  <si>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</si>
  <si>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</si>
  <si>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</si>
  <si>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</si>
  <si>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</si>
  <si>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</si>
  <si>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</si>
  <si>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</si>
  <si>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</si>
  <si>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</si>
  <si>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</si>
  <si>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</si>
  <si>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</si>
  <si>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</si>
  <si>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</si>
  <si>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</si>
  <si>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</si>
  <si>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</si>
  <si>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</si>
  <si>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</si>
  <si>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</si>
  <si>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</si>
  <si>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</si>
  <si>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</si>
  <si>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</si>
  <si>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</si>
  <si>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</si>
  <si>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</si>
  <si>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</si>
  <si>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</si>
  <si>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</si>
  <si>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</si>
  <si>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</si>
  <si>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</si>
  <si>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</si>
  <si>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</si>
  <si>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</si>
  <si>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</si>
  <si>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</si>
  <si>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</si>
  <si>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</si>
  <si>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</si>
  <si>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</si>
  <si>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</si>
  <si>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</si>
  <si>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</si>
  <si>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</si>
  <si>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</si>
  <si>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</si>
  <si>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</si>
  <si>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</si>
  <si>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</si>
  <si>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</si>
  <si>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</si>
  <si>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</si>
  <si>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</si>
  <si>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</si>
  <si>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</si>
  <si>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</si>
  <si>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</si>
  <si>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</si>
  <si>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</si>
  <si>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</si>
  <si>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</si>
  <si>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</si>
  <si>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</si>
  <si>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</si>
  <si>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</si>
  <si>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</si>
  <si>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</si>
  <si>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</si>
  <si>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</si>
  <si>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</si>
  <si>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</si>
  <si>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</si>
  <si>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</si>
  <si>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</si>
  <si>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</si>
  <si>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</si>
  <si>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</si>
  <si>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</si>
  <si>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</si>
  <si>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</si>
  <si>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</si>
  <si>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</si>
  <si>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</si>
  <si>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</si>
  <si>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</si>
  <si>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</si>
  <si>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</si>
  <si>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</si>
  <si>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</si>
  <si>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</si>
  <si>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</si>
  <si>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</si>
  <si>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</si>
  <si>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</si>
  <si>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</si>
  <si>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</si>
  <si>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</si>
  <si>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</si>
  <si>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</si>
  <si>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</si>
  <si>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</si>
  <si>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</si>
  <si>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</si>
  <si>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</si>
  <si>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</si>
  <si>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</si>
  <si>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</si>
  <si>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</si>
  <si>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</si>
  <si>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</si>
  <si>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</si>
  <si>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</si>
  <si>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</si>
  <si>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</si>
  <si>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</si>
  <si>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</si>
  <si>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</si>
  <si>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</si>
  <si>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</si>
  <si>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</si>
  <si>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</si>
  <si>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</si>
  <si>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</si>
  <si>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</si>
  <si>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</si>
  <si>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</si>
  <si>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</si>
  <si>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</si>
  <si>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</si>
  <si>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</si>
  <si>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</si>
  <si>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</si>
  <si>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</si>
  <si>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</si>
  <si>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</si>
  <si>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</si>
  <si>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</si>
  <si>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</si>
  <si>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</si>
  <si>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</si>
  <si>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</si>
  <si>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</si>
  <si>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</si>
  <si>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</si>
  <si>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</si>
  <si>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</si>
  <si>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</si>
  <si>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</si>
  <si>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</si>
  <si>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</si>
  <si>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</si>
  <si>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</si>
  <si>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</si>
  <si>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</si>
  <si>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</si>
  <si>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</si>
  <si>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</si>
  <si>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</si>
  <si>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</si>
  <si>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</si>
  <si>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</si>
  <si>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</si>
  <si>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</si>
  <si>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</si>
  <si>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</si>
  <si>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</si>
  <si>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</si>
  <si>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</si>
  <si>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</si>
  <si>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</si>
  <si>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</si>
  <si>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</si>
  <si>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</si>
  <si>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</si>
  <si>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</si>
  <si>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</si>
  <si>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</si>
  <si>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</si>
  <si>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</si>
  <si>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</si>
  <si>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</si>
  <si>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</si>
  <si>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</si>
  <si>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</si>
  <si>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</si>
  <si>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</si>
  <si>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</si>
  <si>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</si>
  <si>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</si>
  <si>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</si>
  <si>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</si>
  <si>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</si>
  <si>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</si>
  <si>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</si>
  <si>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</si>
  <si>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</si>
  <si>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</si>
  <si>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</si>
  <si>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</si>
  <si>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</si>
  <si>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</si>
  <si>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</si>
  <si>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</si>
  <si>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</si>
  <si>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</si>
  <si>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</si>
  <si>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</si>
  <si>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</si>
  <si>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</si>
  <si>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</si>
  <si>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</si>
  <si>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</si>
  <si>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</si>
  <si>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</si>
  <si>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</si>
  <si>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</si>
  <si>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</si>
  <si>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</si>
  <si>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</si>
  <si>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</si>
  <si>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</si>
  <si>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</si>
  <si>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</si>
  <si>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</si>
  <si>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</si>
  <si>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</si>
  <si>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</si>
  <si>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</si>
  <si>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</si>
  <si>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</si>
  <si>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</si>
  <si>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</si>
  <si>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</si>
  <si>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</si>
  <si>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</si>
  <si>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</si>
  <si>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</si>
  <si>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</si>
  <si>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</si>
  <si>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</si>
  <si>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</si>
  <si>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</si>
  <si>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</si>
  <si>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</si>
  <si>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</si>
  <si>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</si>
  <si>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</si>
  <si>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</si>
  <si>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</si>
  <si>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</si>
  <si>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</si>
  <si>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</si>
  <si>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</si>
  <si>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</si>
  <si>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</si>
  <si>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</si>
  <si>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</si>
  <si>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</si>
  <si>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</si>
  <si>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</si>
  <si>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</si>
  <si>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</si>
  <si>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</si>
  <si>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</si>
  <si>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</si>
  <si>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</si>
  <si>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</si>
  <si>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</si>
  <si>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</si>
  <si>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</si>
  <si>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</si>
  <si>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</si>
  <si>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</si>
  <si>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</si>
  <si>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</si>
  <si>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</si>
  <si>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</si>
  <si>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</si>
  <si>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</si>
  <si>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</si>
  <si>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</si>
  <si>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</si>
  <si>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</si>
  <si>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</si>
  <si>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</si>
  <si>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</si>
  <si>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</si>
  <si>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</si>
  <si>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</si>
  <si>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</si>
  <si>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</si>
  <si>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</si>
  <si>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</si>
  <si>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</si>
  <si>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</si>
  <si>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</si>
  <si>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</si>
  <si>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</si>
  <si>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</si>
  <si>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</si>
  <si>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</si>
  <si>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</si>
  <si>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</si>
  <si>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</si>
  <si>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</si>
  <si>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</si>
  <si>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</si>
  <si>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</si>
  <si>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</si>
  <si>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</si>
  <si>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</si>
  <si>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</si>
  <si>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</si>
  <si>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</si>
  <si>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</si>
  <si>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</si>
  <si>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</si>
  <si>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</si>
  <si>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</si>
  <si>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</si>
  <si>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</si>
  <si>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</si>
  <si>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</si>
  <si>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</si>
  <si>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</si>
  <si>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</si>
  <si>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</si>
  <si>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</si>
  <si>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</si>
  <si>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</si>
  <si>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</si>
  <si>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</si>
  <si>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</si>
  <si>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</si>
  <si>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</si>
  <si>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</si>
  <si>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</si>
  <si>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</si>
  <si>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</si>
  <si>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</si>
  <si>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</si>
  <si>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</si>
  <si>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</si>
  <si>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</si>
  <si>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</si>
  <si>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</si>
  <si>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</si>
  <si>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</si>
  <si>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</si>
  <si>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</si>
  <si>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</si>
  <si>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</si>
  <si>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</si>
  <si>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</si>
  <si>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</si>
  <si>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</si>
  <si>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</si>
  <si>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</si>
  <si>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</si>
  <si>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</si>
  <si>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</si>
  <si>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</si>
  <si>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</si>
  <si>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</si>
  <si>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</si>
  <si>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</si>
  <si>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</si>
  <si>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</si>
  <si>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</si>
  <si>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</si>
  <si>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</si>
  <si>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</si>
  <si>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</si>
  <si>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</si>
  <si>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</si>
  <si>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</si>
  <si>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</si>
  <si>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</si>
  <si>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</si>
  <si>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</si>
  <si>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</si>
  <si>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</si>
  <si>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</si>
  <si>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</si>
  <si>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</si>
  <si>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</si>
  <si>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</si>
  <si>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</si>
  <si>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</si>
  <si>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</si>
  <si>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</si>
  <si>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</si>
  <si>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</si>
  <si>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</si>
  <si>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</si>
  <si>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</si>
  <si>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</si>
  <si>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</si>
  <si>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</si>
  <si>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</si>
  <si>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</si>
  <si>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</si>
  <si>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</si>
  <si>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</si>
  <si>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</si>
  <si>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</si>
  <si>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</si>
  <si>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</si>
  <si>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</si>
  <si>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</si>
  <si>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</si>
  <si>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</si>
  <si>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</si>
  <si>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</si>
  <si>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</si>
  <si>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</si>
  <si>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</si>
  <si>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</si>
  <si>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</si>
  <si>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</si>
  <si>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</si>
  <si>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</si>
  <si>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</si>
  <si>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</si>
  <si>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</si>
  <si>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</si>
  <si>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</si>
  <si>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</si>
  <si>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</si>
  <si>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</si>
  <si>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</si>
  <si>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</si>
  <si>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</si>
  <si>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</si>
  <si>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</si>
  <si>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</si>
  <si>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</si>
  <si>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</si>
  <si>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</si>
  <si>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</si>
  <si>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</si>
  <si>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</si>
  <si>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</si>
  <si>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</si>
  <si>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</si>
  <si>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</si>
  <si>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</si>
  <si>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</si>
  <si>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</si>
  <si>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</si>
  <si>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</si>
  <si>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</si>
  <si>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</si>
  <si>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</si>
  <si>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</si>
  <si>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</si>
  <si>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</si>
  <si>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</si>
  <si>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</si>
  <si>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</si>
  <si>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</si>
  <si>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</si>
  <si>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</si>
  <si>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</si>
  <si>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</si>
  <si>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</si>
  <si>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</si>
  <si>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</si>
  <si>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</si>
  <si>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</si>
  <si>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</si>
  <si>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</si>
  <si>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</si>
  <si>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</si>
  <si>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</si>
  <si>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</si>
  <si>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</si>
  <si>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</si>
  <si>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</si>
  <si>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</si>
  <si>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</si>
  <si>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</si>
  <si>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</si>
  <si>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</si>
  <si>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</si>
  <si>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</si>
  <si>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</si>
  <si>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</si>
  <si>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</si>
  <si>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</si>
  <si>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</si>
  <si>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</si>
  <si>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</si>
  <si>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</si>
  <si>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</si>
  <si>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</si>
  <si>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</si>
  <si>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</si>
  <si>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</si>
  <si>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</si>
  <si>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</si>
  <si>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</si>
  <si>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</si>
  <si>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</si>
  <si>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</si>
  <si>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</si>
  <si>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</si>
  <si>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</si>
  <si>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</si>
  <si>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</si>
  <si>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</si>
  <si>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</si>
  <si>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</si>
  <si>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</si>
  <si>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</si>
  <si>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</si>
  <si>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</si>
  <si>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</si>
  <si>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</si>
  <si>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</si>
  <si>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</si>
  <si>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</si>
  <si>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</si>
  <si>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</si>
  <si>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</si>
  <si>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</si>
  <si>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</si>
  <si>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</si>
  <si>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</si>
  <si>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</si>
  <si>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</si>
  <si>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</si>
  <si>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</si>
  <si>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</si>
  <si>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</si>
  <si>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</si>
  <si>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</si>
  <si>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</si>
  <si>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</si>
  <si>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</si>
  <si>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</si>
  <si>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</si>
  <si>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</si>
  <si>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</si>
  <si>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</si>
  <si>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</si>
  <si>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</si>
  <si>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</si>
  <si>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</si>
  <si>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</si>
  <si>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</si>
  <si>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</si>
  <si>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</si>
  <si>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</si>
  <si>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</si>
  <si>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</si>
  <si>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</si>
  <si>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</si>
  <si>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</si>
  <si>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</si>
  <si>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</si>
  <si>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</si>
  <si>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</si>
  <si>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</si>
  <si>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</si>
  <si>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</si>
  <si>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</si>
  <si>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</si>
  <si>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</si>
  <si>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</si>
  <si>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</si>
  <si>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</si>
  <si>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</si>
  <si>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</si>
  <si>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</si>
  <si>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</si>
  <si>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</si>
  <si>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</si>
  <si>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</si>
  <si>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</si>
  <si>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</si>
  <si>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</si>
  <si>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</si>
  <si>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</si>
  <si>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</si>
  <si>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</si>
  <si>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</si>
  <si>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</si>
  <si>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</si>
  <si>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</si>
  <si>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</si>
  <si>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</si>
  <si>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</si>
  <si>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</si>
  <si>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</si>
  <si>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</si>
  <si>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</si>
  <si>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</si>
  <si>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</si>
  <si>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</si>
  <si>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</si>
  <si>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</si>
  <si>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</si>
  <si>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</si>
  <si>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</si>
  <si>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</si>
  <si>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</si>
  <si>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</si>
  <si>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</si>
  <si>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</si>
  <si>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</si>
  <si>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</si>
  <si>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</si>
  <si>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</si>
  <si>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</si>
  <si>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</si>
  <si>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</si>
  <si>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</si>
  <si>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</si>
  <si>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</si>
  <si>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</si>
  <si>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</si>
  <si>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</si>
  <si>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</si>
  <si>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</si>
  <si>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</si>
  <si>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</si>
  <si>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</si>
  <si>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</si>
  <si>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</si>
  <si>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</si>
  <si>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</si>
  <si>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</si>
  <si>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</si>
  <si>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</si>
  <si>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</si>
  <si>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</si>
  <si>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</si>
  <si>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</si>
  <si>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</si>
  <si>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</si>
  <si>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</si>
  <si>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</si>
  <si>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</si>
  <si>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</si>
  <si>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</si>
  <si>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</si>
  <si>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</si>
  <si>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</si>
  <si>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</si>
  <si>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</si>
  <si>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</si>
  <si>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</si>
  <si>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</si>
  <si>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</si>
  <si>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</si>
  <si>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</si>
  <si>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</si>
  <si>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</si>
  <si>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</si>
  <si>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</si>
  <si>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</si>
  <si>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</si>
  <si>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</si>
  <si>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</si>
  <si>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</si>
  <si>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</si>
  <si>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</si>
  <si>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</si>
  <si>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</si>
  <si>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</si>
  <si>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</si>
  <si>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</si>
  <si>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</si>
  <si>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</si>
  <si>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</si>
  <si>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</si>
  <si>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</si>
  <si>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</si>
  <si>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</si>
  <si>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</si>
  <si>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</si>
  <si>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</si>
  <si>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</si>
  <si>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</si>
  <si>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</si>
  <si>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</si>
  <si>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</si>
  <si>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</si>
  <si>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</si>
  <si>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</si>
  <si>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</si>
  <si>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</si>
  <si>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</si>
  <si>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</si>
  <si>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</si>
  <si>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</si>
  <si>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</si>
  <si>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</si>
  <si>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</si>
  <si>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</si>
  <si>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</si>
  <si>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</si>
  <si>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</si>
  <si>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</si>
  <si>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</si>
  <si>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</si>
  <si>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</si>
  <si>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</si>
  <si>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</si>
  <si>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</si>
  <si>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</si>
  <si>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</si>
  <si>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</si>
  <si>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</si>
  <si>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</si>
  <si>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</si>
  <si>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</si>
  <si>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</si>
  <si>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</si>
  <si>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</si>
  <si>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</si>
  <si>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</si>
  <si>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</si>
  <si>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</si>
  <si>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</si>
  <si>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</si>
  <si>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</si>
  <si>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</si>
  <si>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</si>
  <si>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</si>
  <si>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</si>
  <si>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</si>
  <si>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</si>
  <si>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</si>
  <si>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</si>
  <si>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</si>
  <si>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</si>
  <si>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</si>
  <si>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</si>
  <si>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</si>
  <si>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</si>
  <si>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</si>
  <si>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</si>
  <si>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</si>
  <si>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</si>
  <si>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</si>
  <si>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</si>
  <si>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</si>
  <si>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</si>
  <si>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</si>
  <si>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</si>
  <si>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</si>
  <si>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</si>
  <si>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</si>
  <si>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</si>
  <si>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</si>
  <si>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</si>
  <si>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</si>
  <si>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</si>
  <si>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</si>
  <si>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</si>
  <si>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</si>
  <si>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</si>
  <si>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</si>
  <si>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</si>
  <si>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</si>
  <si>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</si>
  <si>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</si>
  <si>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</si>
  <si>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</si>
  <si>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</si>
  <si>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</si>
  <si>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</si>
  <si>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</si>
  <si>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</si>
  <si>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</si>
  <si>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</si>
  <si>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</si>
  <si>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</si>
  <si>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</si>
  <si>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</si>
  <si>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</si>
  <si>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</si>
  <si>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</si>
  <si>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</si>
  <si>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</si>
  <si>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</si>
  <si>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</si>
  <si>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</si>
  <si>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</si>
  <si>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</si>
  <si>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</si>
  <si>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</si>
  <si>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</si>
  <si>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</si>
  <si>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</si>
  <si>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</si>
  <si>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</si>
  <si>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</si>
  <si>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</si>
  <si>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</si>
  <si>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</si>
  <si>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</si>
  <si>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</si>
  <si>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</si>
  <si>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</si>
  <si>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</si>
  <si>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</si>
  <si>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</si>
  <si>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</si>
  <si>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</si>
  <si>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</si>
  <si>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</si>
  <si>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</si>
  <si>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</si>
  <si>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</si>
  <si>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</si>
  <si>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</si>
  <si>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</si>
  <si>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</si>
  <si>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</si>
  <si>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</si>
  <si>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</si>
  <si>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</si>
  <si>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</si>
  <si>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</si>
  <si>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</si>
  <si>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</si>
  <si>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</si>
  <si>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</si>
  <si>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</si>
  <si>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</si>
  <si>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</si>
  <si>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</si>
  <si>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</si>
  <si>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</si>
  <si>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</si>
  <si>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</si>
  <si>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</si>
  <si>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</si>
  <si>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</si>
  <si>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</si>
  <si>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</si>
  <si>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</si>
  <si>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</si>
  <si>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</si>
  <si>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</si>
  <si>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</si>
  <si>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</si>
  <si>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</si>
  <si>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</si>
  <si>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</si>
  <si>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</si>
  <si>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</si>
  <si>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</si>
  <si>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</si>
  <si>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</si>
  <si>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</si>
  <si>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</si>
  <si>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</si>
  <si>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</si>
  <si>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</si>
  <si>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</si>
  <si>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</si>
  <si>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</si>
  <si>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</si>
  <si>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</si>
  <si>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</si>
  <si>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</si>
  <si>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</si>
  <si>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</si>
  <si>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</si>
  <si>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</si>
  <si>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</si>
  <si>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</si>
  <si>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</si>
  <si>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</si>
  <si>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</si>
  <si>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</si>
  <si>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</si>
  <si>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</si>
  <si>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</si>
  <si>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</si>
  <si>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</si>
  <si>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</si>
  <si>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</si>
  <si>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</si>
  <si>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</si>
  <si>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</si>
  <si>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</si>
  <si>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</si>
  <si>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</si>
  <si>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</si>
  <si>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</si>
  <si>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</si>
  <si>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</si>
  <si>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</si>
  <si>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</si>
  <si>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</si>
  <si>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</si>
  <si>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</si>
  <si>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</si>
  <si>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</si>
  <si>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</si>
  <si>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</si>
  <si>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</si>
  <si>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</si>
  <si>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</si>
  <si>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</si>
  <si>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</si>
  <si>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</si>
  <si>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</si>
  <si>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</si>
  <si>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</si>
  <si>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</si>
  <si>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</si>
  <si>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</si>
  <si>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</si>
  <si>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</si>
  <si>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</si>
  <si>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</si>
  <si>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</si>
  <si>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</si>
  <si>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</si>
  <si>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</si>
  <si>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</si>
  <si>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</si>
  <si>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</si>
  <si>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</si>
  <si>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</si>
  <si>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</si>
  <si>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</si>
  <si>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</si>
  <si>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</si>
  <si>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</si>
  <si>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</si>
  <si>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</si>
  <si>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</si>
  <si>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</si>
  <si>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</si>
  <si>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</si>
  <si>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</si>
  <si>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</si>
  <si>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</si>
  <si>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</si>
  <si>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</si>
  <si>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</si>
  <si>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</si>
  <si>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</si>
  <si>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</si>
  <si>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</si>
  <si>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</si>
  <si>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</si>
  <si>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</si>
  <si>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</si>
  <si>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</si>
  <si>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</si>
  <si>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</si>
  <si>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</si>
  <si>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</si>
  <si>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</si>
  <si>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</si>
  <si>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</si>
  <si>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</si>
  <si>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</si>
  <si>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</si>
  <si>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</si>
  <si>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</si>
  <si>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</si>
  <si>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</si>
  <si>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</si>
  <si>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</si>
  <si>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</si>
  <si>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</si>
  <si>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</si>
  <si>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</si>
  <si>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</si>
  <si>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</si>
  <si>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</si>
  <si>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</si>
  <si>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</si>
  <si>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</si>
  <si>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</si>
  <si>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</si>
  <si>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</si>
  <si>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</si>
  <si>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</si>
  <si>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</si>
  <si>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</si>
  <si>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</si>
  <si>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</si>
  <si>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</si>
  <si>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</si>
  <si>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</si>
  <si>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</si>
  <si>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</si>
  <si>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</si>
  <si>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</si>
  <si>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</si>
  <si>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</si>
  <si>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</si>
  <si>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</si>
  <si>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</si>
  <si>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</si>
  <si>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</si>
  <si>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</si>
  <si>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</si>
  <si>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</si>
  <si>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</si>
  <si>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</si>
  <si>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</si>
  <si>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</si>
  <si>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</si>
  <si>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</si>
  <si>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</si>
  <si>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</si>
  <si>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</si>
  <si>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</si>
  <si>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</si>
  <si>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</si>
  <si>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</si>
  <si>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</si>
  <si>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</si>
  <si>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</si>
  <si>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</si>
  <si>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</si>
  <si>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</si>
  <si>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</si>
  <si>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</si>
  <si>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</si>
  <si>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</si>
  <si>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</si>
  <si>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</si>
  <si>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</si>
  <si>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</si>
  <si>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</si>
  <si>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</si>
  <si>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</si>
  <si>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</si>
  <si>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</si>
  <si>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</si>
  <si>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</si>
  <si>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</si>
  <si>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</si>
  <si>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</si>
  <si>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</si>
  <si>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</si>
  <si>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</si>
  <si>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</si>
  <si>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</si>
  <si>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</si>
  <si>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</si>
  <si>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</si>
  <si>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</si>
  <si>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</si>
  <si>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</si>
  <si>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</si>
  <si>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</si>
  <si>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</si>
  <si>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</si>
  <si>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</si>
  <si>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</si>
  <si>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</si>
  <si>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</si>
  <si>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</si>
  <si>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</si>
  <si>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</si>
  <si>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</si>
  <si>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</si>
  <si>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</si>
  <si>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</si>
  <si>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</si>
  <si>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</si>
  <si>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</si>
  <si>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</si>
  <si>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</si>
  <si>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</si>
  <si>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</si>
  <si>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</si>
  <si>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</si>
  <si>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</si>
  <si>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</si>
  <si>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</si>
  <si>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</si>
  <si>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</si>
  <si>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</si>
  <si>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</si>
  <si>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</si>
  <si>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</si>
  <si>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</si>
  <si>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</si>
  <si>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</si>
  <si>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</si>
  <si>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</si>
  <si>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</si>
  <si>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</si>
  <si>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</si>
  <si>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</si>
  <si>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</si>
  <si>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</si>
  <si>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</si>
  <si>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</si>
  <si>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</si>
  <si>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</si>
  <si>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</si>
  <si>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</si>
  <si>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</si>
  <si>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</si>
  <si>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</si>
  <si>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</si>
  <si>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</si>
  <si>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</si>
  <si>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</si>
  <si>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</si>
  <si>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</si>
  <si>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</si>
  <si>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</si>
  <si>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</si>
  <si>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</si>
  <si>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</si>
  <si>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</si>
  <si>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</si>
  <si>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</si>
  <si>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</si>
  <si>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</si>
  <si>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</si>
  <si>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</si>
  <si>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</si>
  <si>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</si>
  <si>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</si>
  <si>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</si>
  <si>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</si>
  <si>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</si>
  <si>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</si>
  <si>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</si>
  <si>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</si>
  <si>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</si>
  <si>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</si>
  <si>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</si>
  <si>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</si>
  <si>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</si>
  <si>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</si>
  <si>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</si>
  <si>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</si>
  <si>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</si>
  <si>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</si>
  <si>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</si>
  <si>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</si>
  <si>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</si>
  <si>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</si>
  <si>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</si>
  <si>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</si>
  <si>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</si>
  <si>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</si>
  <si>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</si>
  <si>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</si>
  <si>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</si>
  <si>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</si>
  <si>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</si>
  <si>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</si>
  <si>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</si>
  <si>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</si>
  <si>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</si>
  <si>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</si>
  <si>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</si>
  <si>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</si>
  <si>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</si>
  <si>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</si>
  <si>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</si>
  <si>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</si>
  <si>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</si>
  <si>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</si>
  <si>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</si>
  <si>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</si>
  <si>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</si>
  <si>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</si>
  <si>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</si>
  <si>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</si>
  <si>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</si>
  <si>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</si>
  <si>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</si>
  <si>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</si>
  <si>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</si>
  <si>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</si>
  <si>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</si>
  <si>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</si>
  <si>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</si>
  <si>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</si>
  <si>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</si>
  <si>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</si>
  <si>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</si>
  <si>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</si>
  <si>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</si>
  <si>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</si>
  <si>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</si>
  <si>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</si>
  <si>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</si>
  <si>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</si>
  <si>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</si>
  <si>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</si>
  <si>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</si>
  <si>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</si>
  <si>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</si>
  <si>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</si>
  <si>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</si>
  <si>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</si>
  <si>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</si>
  <si>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</si>
  <si>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</si>
  <si>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</si>
  <si>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</si>
  <si>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</si>
  <si>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</si>
  <si>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</si>
  <si>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</si>
  <si>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</si>
  <si>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</si>
  <si>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</si>
  <si>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</si>
  <si>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</si>
  <si>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</si>
  <si>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</si>
  <si>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</si>
  <si>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</si>
  <si>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</si>
  <si>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</si>
  <si>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</si>
  <si>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</si>
  <si>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</si>
  <si>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</si>
  <si>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</si>
  <si>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</si>
  <si>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</si>
  <si>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</si>
  <si>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</si>
  <si>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</si>
  <si>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</si>
  <si>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</si>
  <si>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</si>
  <si>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</si>
  <si>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</si>
  <si>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</si>
  <si>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</si>
  <si>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</si>
  <si>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</si>
  <si>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</si>
  <si>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</si>
  <si>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</si>
  <si>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</si>
  <si>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</si>
  <si>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</si>
  <si>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</si>
  <si>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</si>
  <si>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</si>
  <si>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</si>
  <si>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</si>
  <si>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</si>
  <si>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</si>
  <si>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</si>
  <si>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</si>
  <si>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</si>
  <si>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</si>
  <si>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</si>
  <si>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</si>
  <si>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</si>
  <si>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</si>
  <si>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</si>
  <si>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</si>
  <si>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</si>
  <si>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</si>
  <si>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</si>
  <si>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</si>
  <si>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</si>
  <si>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</si>
  <si>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</si>
  <si>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</si>
  <si>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</si>
  <si>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</si>
  <si>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</si>
  <si>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</si>
  <si>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</si>
  <si>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</si>
  <si>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</si>
  <si>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</si>
  <si>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</si>
  <si>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</si>
  <si>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</si>
  <si>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</si>
  <si>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</si>
  <si>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</si>
  <si>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</si>
  <si>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</si>
  <si>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</si>
  <si>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</si>
  <si>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</si>
  <si>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</si>
  <si>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</si>
  <si>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</si>
  <si>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</si>
  <si>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</si>
  <si>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</si>
  <si>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</si>
  <si>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</si>
  <si>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</si>
  <si>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</si>
  <si>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</si>
  <si>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</si>
  <si>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</si>
  <si>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</si>
  <si>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</si>
  <si>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</si>
  <si>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</si>
  <si>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</si>
  <si>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</si>
  <si>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</si>
  <si>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</si>
  <si>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</si>
  <si>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</si>
  <si>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</si>
  <si>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</si>
  <si>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</si>
  <si>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</si>
  <si>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</si>
  <si>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</si>
  <si>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</si>
  <si>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</si>
  <si>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</si>
  <si>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</si>
  <si>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</si>
  <si>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</si>
  <si>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</si>
  <si>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</si>
  <si>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</si>
  <si>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</si>
  <si>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</si>
  <si>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</si>
  <si>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</si>
  <si>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</si>
  <si>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</si>
  <si>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</si>
  <si>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</si>
  <si>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</si>
  <si>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</si>
  <si>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</si>
  <si>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</si>
  <si>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</si>
  <si>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</si>
  <si>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</si>
  <si>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</si>
  <si>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</si>
  <si>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</si>
  <si>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</si>
  <si>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</si>
  <si>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</si>
  <si>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</si>
  <si>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</si>
  <si>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</si>
  <si>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</si>
  <si>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</si>
  <si>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</si>
  <si>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</si>
  <si>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</si>
  <si>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</si>
  <si>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</si>
  <si>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</si>
  <si>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</si>
  <si>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</si>
  <si>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</si>
  <si>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</si>
  <si>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</si>
  <si>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</si>
  <si>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</si>
  <si>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</si>
  <si>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</si>
  <si>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</si>
  <si>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</si>
  <si>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</si>
  <si>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</si>
  <si>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</si>
  <si>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</si>
  <si>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</si>
  <si>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</si>
  <si>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</si>
  <si>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</si>
  <si>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</si>
  <si>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</si>
  <si>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</si>
  <si>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</si>
  <si>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</si>
  <si>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</si>
  <si>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</si>
  <si>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</si>
  <si>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</si>
  <si>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</si>
  <si>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</si>
  <si>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</si>
  <si>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</si>
  <si>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</si>
  <si>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</si>
  <si>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</si>
  <si>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</si>
  <si>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</si>
  <si>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</si>
  <si>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</si>
  <si>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</si>
  <si>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</si>
  <si>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</si>
  <si>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</si>
  <si>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</si>
  <si>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</si>
  <si>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</si>
  <si>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</si>
  <si>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</si>
  <si>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</si>
  <si>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</si>
  <si>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</si>
  <si>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</si>
  <si>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</si>
  <si>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</si>
  <si>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</si>
  <si>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</si>
  <si>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</si>
  <si>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</si>
  <si>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</si>
  <si>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</si>
  <si>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</si>
  <si>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</si>
  <si>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</si>
  <si>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</si>
  <si>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</si>
  <si>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</si>
  <si>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</si>
  <si>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</si>
  <si>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</si>
  <si>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</si>
  <si>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</si>
  <si>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</si>
  <si>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</si>
  <si>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</si>
  <si>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</si>
  <si>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</si>
  <si>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</si>
  <si>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</si>
  <si>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</si>
  <si>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</si>
  <si>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</si>
  <si>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</si>
  <si>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</si>
  <si>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</si>
  <si>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</si>
  <si>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</si>
  <si>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</si>
  <si>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</si>
  <si>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</si>
  <si>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</si>
  <si>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</si>
  <si>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</si>
  <si>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</si>
  <si>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</si>
  <si>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</si>
  <si>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</si>
  <si>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</si>
  <si>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</si>
  <si>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</si>
  <si>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</si>
  <si>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</si>
  <si>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</si>
  <si>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</si>
  <si>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</si>
  <si>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</si>
  <si>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</si>
  <si>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</si>
  <si>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</si>
  <si>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</si>
  <si>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</si>
  <si>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</si>
  <si>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</si>
  <si>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</si>
  <si>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</si>
  <si>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</si>
  <si>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</si>
  <si>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</si>
  <si>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</si>
  <si>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</si>
  <si>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</si>
  <si>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</si>
  <si>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</si>
  <si>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</si>
  <si>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</si>
  <si>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</si>
  <si>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</si>
  <si>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</si>
  <si>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</si>
  <si>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</si>
  <si>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</si>
  <si>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</si>
  <si>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</si>
  <si>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</si>
  <si>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</si>
  <si>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</si>
  <si>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</si>
  <si>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</si>
  <si>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</si>
  <si>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</si>
  <si>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</si>
  <si>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</si>
  <si>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</si>
  <si>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</si>
  <si>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</si>
  <si>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</si>
  <si>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</si>
  <si>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</si>
  <si>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</si>
  <si>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</si>
  <si>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</si>
  <si>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</si>
  <si>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</si>
  <si>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</si>
  <si>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</si>
  <si>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</si>
  <si>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</si>
  <si>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</si>
  <si>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</si>
  <si>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</si>
  <si>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</si>
  <si>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</si>
  <si>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</si>
  <si>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</si>
  <si>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</si>
  <si>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</si>
  <si>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</si>
  <si>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</si>
  <si>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</si>
  <si>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</si>
  <si>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</si>
  <si>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</si>
  <si>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</si>
  <si>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</si>
  <si>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</si>
  <si>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</si>
  <si>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</si>
  <si>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</si>
  <si>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</si>
  <si>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</si>
  <si>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</si>
  <si>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</si>
  <si>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</si>
  <si>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</si>
  <si>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</si>
  <si>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</si>
  <si>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</si>
  <si>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</si>
  <si>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</si>
  <si>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</si>
  <si>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</si>
  <si>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</si>
  <si>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</si>
  <si>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</si>
  <si>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</si>
  <si>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</si>
  <si>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</si>
  <si>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</si>
  <si>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</si>
  <si>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</si>
  <si>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</si>
  <si>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</si>
  <si>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</si>
  <si>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</si>
  <si>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</si>
  <si>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</si>
  <si>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</si>
  <si>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</si>
  <si>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</si>
  <si>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</si>
  <si>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</si>
  <si>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</si>
  <si>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</si>
  <si>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</si>
  <si>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</si>
  <si>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</si>
  <si>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</si>
  <si>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</si>
  <si>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</si>
  <si>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</si>
  <si>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</si>
  <si>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</si>
  <si>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</si>
  <si>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</si>
  <si>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</si>
  <si>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</si>
  <si>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</si>
  <si>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</si>
  <si>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</si>
  <si>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</si>
  <si>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</si>
  <si>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</si>
  <si>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</si>
  <si>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</si>
  <si>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</si>
  <si>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</si>
  <si>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</si>
  <si>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</si>
  <si>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</si>
  <si>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</si>
  <si>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</si>
  <si>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</si>
  <si>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</si>
  <si>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</si>
  <si>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</si>
  <si>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</si>
  <si>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</si>
  <si>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</si>
  <si>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</si>
  <si>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</si>
  <si>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</si>
  <si>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</si>
  <si>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</si>
  <si>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</si>
  <si>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</si>
  <si>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</si>
  <si>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</si>
  <si>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</si>
  <si>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</si>
  <si>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</si>
  <si>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</si>
  <si>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</si>
  <si>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</si>
  <si>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</si>
  <si>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</si>
  <si>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</si>
  <si>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</si>
  <si>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</si>
  <si>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</si>
  <si>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</si>
  <si>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</si>
  <si>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</si>
  <si>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</si>
  <si>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</si>
  <si>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</si>
  <si>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</si>
  <si>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</si>
  <si>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</si>
  <si>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</si>
  <si>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</si>
  <si>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</si>
  <si>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</si>
  <si>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</si>
  <si>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</si>
  <si>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</si>
  <si>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</si>
  <si>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</si>
  <si>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</si>
  <si>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</si>
  <si>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</si>
  <si>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</si>
  <si>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</si>
  <si>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</si>
  <si>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</si>
  <si>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</si>
  <si>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</si>
  <si>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</si>
  <si>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</si>
  <si>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</si>
  <si>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</si>
  <si>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</si>
  <si>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</si>
  <si>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</si>
  <si>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</si>
  <si>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</si>
  <si>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</si>
  <si>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</si>
  <si>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</si>
  <si>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</si>
  <si>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</si>
  <si>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</si>
  <si>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</si>
  <si>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</si>
  <si>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</si>
  <si>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</si>
  <si>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</si>
  <si>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</si>
  <si>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</si>
  <si>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</si>
  <si>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</si>
  <si>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</si>
  <si>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</si>
  <si>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</si>
  <si>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</si>
  <si>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</si>
  <si>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</si>
  <si>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</si>
  <si>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</si>
  <si>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</si>
  <si>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</si>
  <si>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</si>
  <si>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</si>
  <si>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</si>
  <si>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</si>
  <si>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</si>
  <si>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</si>
  <si>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</si>
  <si>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</si>
  <si>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</si>
  <si>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</si>
  <si>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</si>
  <si>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</si>
  <si>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</si>
  <si>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</si>
  <si>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</si>
  <si>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</si>
  <si>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</si>
  <si>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</si>
  <si>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</si>
  <si>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</si>
  <si>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</si>
  <si>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</si>
  <si>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</si>
  <si>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</si>
  <si>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</si>
  <si>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</si>
  <si>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</si>
  <si>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</si>
  <si>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</si>
  <si>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</si>
  <si>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</si>
  <si>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</si>
  <si>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</si>
  <si>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</si>
  <si>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</si>
  <si>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</si>
  <si>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</si>
  <si>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</si>
  <si>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</si>
  <si>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</si>
  <si>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</si>
  <si>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</si>
  <si>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</si>
  <si>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</si>
  <si>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</si>
  <si>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</si>
  <si>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</si>
  <si>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</si>
  <si>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</si>
  <si>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</si>
  <si>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</si>
  <si>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</si>
  <si>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</si>
  <si>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</si>
  <si>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</si>
  <si>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</si>
  <si>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</si>
  <si>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</si>
  <si>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</si>
  <si>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</si>
  <si>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</si>
  <si>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</si>
  <si>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</si>
  <si>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</si>
  <si>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</si>
  <si>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</si>
  <si>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</si>
  <si>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</si>
  <si>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</si>
  <si>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</si>
  <si>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</si>
  <si>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</si>
  <si>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</si>
  <si>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</si>
  <si>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</si>
  <si>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</si>
  <si>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</si>
  <si>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</si>
  <si>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</si>
  <si>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</si>
  <si>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</si>
  <si>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</si>
  <si>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</si>
  <si>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</si>
  <si>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</si>
  <si>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</si>
  <si>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</si>
  <si>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</si>
  <si>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</si>
  <si>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</si>
  <si>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</si>
  <si>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</si>
  <si>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</si>
  <si>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</si>
  <si>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</si>
  <si>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</si>
  <si>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</si>
  <si>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</si>
  <si>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</si>
  <si>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</si>
  <si>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</si>
  <si>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</si>
  <si>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</si>
  <si>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</si>
  <si>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</si>
  <si>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</si>
  <si>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</si>
  <si>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</si>
  <si>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</si>
  <si>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</si>
  <si>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</si>
  <si>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</si>
  <si>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</si>
  <si>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</si>
  <si>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</si>
  <si>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</si>
  <si>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</si>
  <si>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</si>
  <si>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</si>
  <si>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</si>
  <si>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</si>
  <si>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</si>
  <si>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</si>
  <si>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</si>
  <si>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</si>
  <si>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</si>
  <si>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</si>
  <si>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</si>
  <si>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</si>
  <si>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</si>
  <si>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</si>
  <si>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</si>
  <si>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</si>
  <si>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</si>
  <si>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</si>
  <si>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</si>
  <si>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</si>
  <si>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</si>
  <si>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</si>
  <si>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</si>
  <si>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</si>
  <si>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</si>
  <si>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</si>
  <si>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</si>
  <si>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</si>
  <si>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</si>
  <si>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</si>
  <si>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</si>
  <si>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</si>
  <si>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</si>
  <si>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</si>
  <si>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</si>
  <si>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</si>
  <si>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</si>
  <si>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</si>
  <si>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</si>
  <si>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</si>
  <si>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</si>
  <si>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</si>
  <si>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</si>
  <si>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</si>
  <si>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</si>
  <si>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</si>
  <si>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</si>
  <si>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</si>
  <si>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</si>
  <si>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</si>
  <si>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</si>
  <si>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</si>
  <si>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</si>
  <si>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</si>
  <si>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</si>
  <si>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</si>
  <si>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</si>
  <si>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</si>
  <si>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</si>
  <si>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</si>
  <si>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</si>
  <si>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</si>
  <si>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</si>
  <si>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</si>
  <si>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</si>
  <si>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</si>
  <si>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</si>
  <si>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</si>
  <si>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</si>
  <si>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</si>
  <si>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</si>
  <si>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</si>
  <si>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</si>
  <si>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</si>
  <si>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</si>
  <si>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</si>
  <si>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</si>
  <si>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</si>
  <si>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</si>
  <si>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</si>
  <si>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</si>
  <si>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</si>
  <si>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</si>
  <si>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</si>
  <si>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</si>
  <si>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</si>
  <si>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</si>
  <si>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</si>
  <si>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</si>
  <si>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</si>
  <si>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</si>
  <si>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</si>
  <si>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</si>
  <si>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</si>
  <si>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</si>
  <si>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</si>
  <si>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</si>
  <si>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</si>
  <si>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</si>
  <si>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</si>
  <si>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</si>
  <si>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</si>
  <si>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</si>
  <si>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</si>
  <si>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</si>
  <si>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</si>
  <si>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</si>
  <si>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</si>
  <si>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</si>
  <si>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</si>
  <si>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</si>
  <si>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</si>
  <si>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</si>
  <si>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</si>
  <si>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</si>
  <si>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</si>
  <si>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</si>
  <si>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</si>
  <si>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</si>
  <si>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</si>
  <si>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</si>
  <si>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</si>
  <si>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</si>
  <si>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</si>
  <si>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</si>
  <si>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</si>
  <si>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</si>
  <si>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</si>
  <si>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</si>
  <si>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</si>
  <si>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</si>
  <si>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</si>
  <si>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</si>
  <si>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</si>
  <si>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</si>
  <si>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</si>
  <si>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</si>
  <si>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</si>
  <si>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</si>
  <si>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</si>
  <si>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</si>
  <si>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</si>
  <si>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</si>
  <si>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</si>
  <si>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</si>
  <si>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</si>
  <si>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</si>
  <si>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</si>
  <si>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</si>
  <si>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</si>
  <si>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</si>
  <si>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</si>
  <si>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</si>
  <si>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</si>
  <si>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</si>
  <si>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</si>
  <si>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</si>
  <si>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</si>
  <si>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</si>
  <si>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</si>
  <si>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</si>
  <si>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</si>
  <si>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</si>
  <si>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</si>
  <si>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</si>
  <si>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</si>
  <si>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</si>
  <si>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</si>
  <si>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</si>
  <si>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</si>
  <si>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</si>
  <si>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</si>
  <si>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</si>
  <si>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</si>
  <si>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</si>
  <si>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</si>
  <si>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</si>
  <si>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</si>
  <si>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</si>
  <si>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</si>
  <si>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</si>
  <si>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</si>
  <si>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</si>
  <si>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</si>
  <si>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</si>
  <si>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</si>
  <si>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</si>
  <si>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</si>
  <si>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</si>
  <si>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</si>
  <si>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</si>
  <si>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</si>
  <si>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</si>
  <si>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</si>
  <si>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</si>
  <si>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</si>
  <si>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</si>
  <si>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</si>
  <si>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</si>
  <si>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</si>
  <si>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</si>
  <si>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</si>
  <si>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</si>
  <si>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</si>
  <si>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</si>
  <si>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</si>
  <si>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</si>
  <si>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</si>
  <si>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</si>
  <si>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</si>
  <si>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</si>
  <si>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</si>
  <si>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</si>
  <si>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</si>
  <si>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</si>
  <si>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</si>
  <si>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</si>
  <si>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</si>
  <si>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</si>
  <si>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</si>
  <si>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</si>
  <si>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</si>
  <si>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</si>
  <si>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</si>
  <si>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</si>
  <si>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</si>
  <si>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</si>
  <si>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</si>
  <si>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</si>
  <si>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</si>
  <si>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</si>
  <si>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</si>
  <si>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</si>
  <si>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</si>
  <si>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</si>
  <si>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</si>
  <si>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</si>
  <si>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</si>
  <si>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</si>
  <si>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</si>
  <si>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</si>
  <si>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</si>
  <si>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</si>
  <si>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</si>
  <si>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</si>
  <si>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</si>
  <si>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</si>
  <si>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</si>
  <si>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</si>
  <si>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</si>
  <si>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</si>
  <si>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</si>
  <si>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</si>
  <si>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</si>
  <si>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</si>
  <si>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</si>
  <si>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</si>
  <si>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</si>
  <si>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</si>
  <si>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</si>
  <si>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</si>
  <si>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</si>
  <si>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</si>
  <si>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</si>
  <si>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</si>
  <si>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</si>
  <si>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</si>
  <si>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</si>
  <si>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</si>
  <si>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</si>
  <si>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</si>
  <si>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</si>
  <si>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</si>
  <si>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</si>
  <si>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</si>
  <si>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</si>
  <si>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</si>
  <si>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</si>
  <si>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</si>
  <si>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</si>
  <si>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</si>
  <si>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</si>
  <si>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</si>
  <si>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</si>
  <si>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</si>
  <si>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</si>
  <si>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</si>
  <si>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</si>
  <si>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</si>
  <si>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</si>
  <si>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</si>
  <si>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</si>
  <si>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</si>
  <si>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</si>
  <si>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</si>
  <si>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</si>
  <si>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</si>
  <si>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</si>
  <si>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</si>
  <si>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</si>
  <si>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</si>
  <si>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</si>
  <si>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</si>
  <si>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</si>
  <si>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</si>
  <si>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</si>
  <si>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</si>
  <si>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</si>
  <si>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</si>
  <si>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</si>
  <si>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</si>
  <si>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</si>
  <si>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</si>
  <si>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</si>
  <si>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</si>
  <si>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</si>
  <si>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</si>
  <si>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</si>
  <si>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</si>
  <si>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</si>
  <si>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</si>
  <si>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</si>
  <si>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</si>
  <si>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</si>
  <si>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</si>
  <si>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</si>
  <si>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</si>
  <si>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</si>
  <si>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</si>
  <si>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</si>
  <si>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</si>
  <si>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</si>
  <si>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</si>
  <si>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</si>
  <si>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</si>
  <si>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</si>
  <si>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</si>
  <si>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</si>
  <si>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</si>
  <si>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</si>
  <si>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</si>
  <si>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</si>
  <si>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</si>
  <si>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</si>
  <si>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</si>
  <si>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</si>
  <si>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</si>
  <si>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</si>
  <si>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</si>
  <si>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</si>
  <si>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</si>
  <si>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</si>
  <si>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</si>
  <si>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</si>
  <si>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</si>
  <si>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</si>
  <si>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</si>
  <si>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</si>
  <si>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</si>
  <si>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</si>
  <si>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</si>
  <si>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</si>
  <si>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</si>
  <si>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</si>
  <si>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</si>
  <si>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</si>
  <si>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</si>
  <si>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</si>
  <si>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</si>
  <si>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</si>
  <si>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</si>
  <si>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</si>
  <si>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</si>
  <si>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</si>
  <si>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</si>
  <si>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</si>
  <si>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</si>
  <si>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</si>
  <si>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</si>
  <si>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</si>
  <si>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</si>
  <si>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</si>
  <si>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</si>
  <si>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</si>
  <si>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</si>
  <si>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</si>
  <si>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</si>
  <si>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</si>
  <si>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</si>
  <si>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</si>
  <si>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</si>
  <si>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</si>
  <si>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</si>
  <si>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</si>
  <si>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</si>
  <si>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</si>
  <si>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</si>
  <si>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</si>
  <si>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</si>
  <si>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</si>
  <si>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</si>
  <si>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</si>
  <si>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</si>
  <si>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</si>
  <si>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</si>
  <si>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</si>
  <si>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</si>
  <si>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</si>
  <si>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</si>
  <si>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</si>
  <si>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</si>
  <si>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</si>
  <si>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</si>
  <si>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</si>
  <si>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</si>
  <si>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</si>
  <si>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</si>
  <si>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</si>
  <si>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</si>
  <si>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</si>
  <si>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</si>
  <si>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</si>
  <si>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</si>
  <si>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</si>
  <si>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</si>
  <si>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</si>
  <si>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</si>
  <si>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</si>
  <si>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</si>
  <si>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</si>
  <si>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</si>
  <si>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</si>
  <si>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</si>
  <si>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</si>
  <si>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</si>
  <si>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</si>
  <si>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</si>
  <si>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</si>
  <si>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</si>
  <si>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</si>
  <si>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</si>
  <si>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</si>
  <si>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</si>
  <si>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</si>
  <si>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</si>
  <si>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</si>
  <si>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</si>
  <si>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</si>
  <si>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</si>
  <si>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</si>
  <si>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</si>
  <si>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</si>
  <si>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</si>
  <si>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</si>
  <si>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</si>
  <si>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</si>
  <si>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</si>
  <si>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</si>
  <si>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</si>
  <si>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</si>
  <si>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</si>
  <si>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</si>
  <si>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</si>
  <si>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</si>
  <si>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</si>
  <si>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</si>
  <si>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</si>
  <si>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</si>
  <si>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</si>
  <si>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</si>
  <si>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</si>
  <si>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</si>
  <si>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</si>
  <si>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</si>
  <si>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</si>
  <si>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</si>
  <si>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</si>
  <si>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</si>
  <si>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</si>
  <si>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</si>
  <si>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</si>
  <si>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</si>
  <si>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</si>
  <si>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</si>
  <si>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</si>
  <si>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</si>
  <si>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</si>
  <si>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</si>
  <si>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</si>
  <si>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</si>
  <si>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</si>
  <si>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</si>
  <si>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</si>
  <si>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</si>
  <si>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</si>
  <si>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</si>
  <si>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</si>
  <si>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</si>
  <si>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</si>
  <si>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</si>
  <si>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</si>
  <si>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</si>
  <si>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</si>
  <si>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</si>
  <si>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</si>
  <si>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</si>
  <si>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</si>
  <si>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</si>
  <si>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</si>
  <si>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</si>
  <si>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</si>
  <si>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</si>
  <si>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</si>
  <si>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</si>
  <si>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</si>
  <si>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</si>
  <si>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</si>
  <si>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</si>
  <si>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</si>
  <si>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</si>
  <si>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</si>
  <si>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</si>
  <si>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</si>
  <si>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</si>
  <si>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</si>
  <si>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</si>
  <si>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</si>
  <si>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</si>
  <si>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</si>
  <si>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</si>
  <si>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</si>
  <si>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</si>
  <si>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</si>
  <si>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</si>
  <si>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</si>
  <si>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</si>
  <si>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</si>
  <si>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</si>
  <si>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</si>
  <si>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</si>
  <si>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</si>
  <si>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</si>
  <si>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</si>
  <si>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</si>
  <si>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</si>
  <si>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</si>
  <si>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</si>
  <si>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</si>
  <si>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</si>
  <si>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</si>
  <si>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</si>
  <si>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</si>
  <si>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</si>
  <si>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</si>
  <si>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</si>
  <si>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</si>
  <si>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</si>
  <si>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</si>
  <si>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</si>
  <si>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</si>
  <si>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</si>
  <si>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</si>
  <si>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</si>
  <si>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</si>
  <si>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</si>
  <si>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</si>
  <si>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</si>
  <si>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</si>
  <si>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</si>
  <si>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</si>
  <si>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</si>
  <si>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</si>
  <si>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</si>
  <si>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</si>
  <si>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</si>
  <si>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</si>
  <si>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</si>
  <si>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</si>
  <si>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</si>
  <si>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</si>
  <si>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</si>
  <si>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</si>
  <si>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</si>
  <si>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</si>
  <si>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</si>
  <si>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</si>
  <si>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</si>
  <si>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</si>
  <si>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</si>
  <si>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</si>
  <si>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</si>
  <si>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</si>
  <si>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</si>
  <si>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</si>
  <si>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</si>
  <si>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</si>
  <si>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</si>
  <si>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</si>
  <si>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</si>
  <si>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</si>
  <si>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</si>
  <si>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</si>
  <si>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</si>
  <si>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</si>
  <si>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</si>
  <si>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</si>
  <si>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</si>
  <si>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</si>
  <si>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</si>
  <si>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</si>
  <si>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</si>
  <si>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</si>
  <si>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</si>
  <si>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</si>
  <si>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</si>
  <si>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</si>
  <si>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</si>
  <si>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</si>
  <si>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</si>
  <si>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</si>
  <si>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</si>
  <si>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</si>
  <si>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</si>
  <si>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</si>
  <si>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</si>
  <si>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</si>
  <si>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</si>
  <si>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</si>
  <si>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</si>
  <si>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</si>
  <si>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</si>
  <si>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</si>
  <si>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</si>
  <si>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</si>
  <si>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</si>
  <si>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</si>
  <si>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</si>
  <si>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</si>
  <si>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</si>
  <si>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</si>
  <si>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</si>
  <si>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</si>
  <si>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</si>
  <si>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</si>
  <si>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</si>
  <si>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</si>
  <si>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</si>
  <si>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</si>
  <si>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</si>
  <si>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</si>
  <si>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</si>
  <si>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</si>
  <si>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</si>
  <si>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</si>
  <si>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</si>
  <si>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</si>
  <si>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</si>
  <si>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</si>
  <si>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</si>
  <si>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</si>
  <si>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</si>
  <si>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</si>
  <si>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</si>
  <si>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</si>
  <si>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</si>
  <si>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</si>
  <si>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</si>
  <si>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</si>
  <si>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</si>
  <si>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</si>
  <si>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</si>
  <si>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</si>
  <si>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</si>
  <si>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</si>
  <si>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</si>
  <si>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</si>
  <si>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</si>
  <si>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</si>
  <si>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</si>
  <si>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</si>
  <si>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</si>
  <si>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</si>
  <si>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</si>
  <si>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</si>
  <si>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</si>
  <si>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</si>
  <si>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</si>
  <si>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</si>
  <si>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</si>
  <si>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</si>
  <si>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</si>
  <si>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</si>
  <si>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</si>
  <si>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</si>
  <si>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</si>
  <si>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</si>
  <si>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</si>
  <si>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</si>
  <si>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</si>
  <si>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</si>
  <si>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</si>
  <si>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</si>
  <si>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</si>
  <si>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</si>
  <si>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</si>
  <si>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</si>
  <si>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</si>
  <si>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</si>
  <si>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</si>
  <si>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</si>
  <si>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</si>
  <si>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</si>
  <si>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</si>
  <si>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</si>
  <si>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</si>
  <si>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</si>
  <si>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</si>
  <si>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</si>
  <si>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</si>
  <si>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</si>
  <si>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</si>
  <si>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</si>
  <si>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</si>
  <si>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</si>
  <si>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</si>
  <si>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</si>
  <si>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</si>
  <si>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</si>
  <si>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</si>
  <si>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</si>
  <si>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</si>
  <si>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</si>
  <si>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</si>
  <si>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</si>
  <si>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</si>
  <si>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</si>
  <si>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</si>
  <si>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</si>
  <si>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</si>
  <si>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</si>
  <si>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</si>
  <si>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</si>
  <si>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</si>
  <si>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</si>
  <si>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</si>
  <si>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</si>
  <si>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</si>
  <si>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</si>
  <si>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</si>
  <si>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</si>
  <si>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</si>
  <si>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</si>
  <si>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</si>
  <si>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</si>
  <si>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</si>
  <si>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</si>
  <si>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</si>
  <si>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</si>
  <si>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</si>
  <si>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</si>
  <si>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</si>
  <si>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</si>
  <si>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</si>
  <si>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</si>
  <si>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</si>
  <si>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</si>
  <si>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</si>
  <si>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</si>
  <si>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</si>
  <si>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</si>
  <si>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</si>
  <si>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</si>
  <si>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</si>
  <si>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</si>
  <si>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</si>
  <si>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</si>
  <si>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</si>
  <si>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</si>
  <si>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</si>
  <si>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</si>
  <si>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</si>
  <si>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</si>
  <si>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</si>
  <si>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</si>
  <si>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</si>
  <si>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</si>
  <si>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</si>
  <si>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</si>
  <si>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</si>
  <si>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</si>
  <si>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</si>
  <si>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</si>
  <si>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</si>
  <si>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</si>
  <si>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</si>
  <si>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</si>
  <si>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</si>
  <si>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</si>
  <si>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</si>
  <si>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</si>
  <si>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</si>
  <si>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</si>
  <si>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</si>
  <si>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</si>
  <si>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</si>
  <si>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</si>
  <si>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</si>
  <si>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</si>
  <si>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</si>
  <si>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</si>
  <si>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</si>
  <si>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</si>
  <si>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</si>
  <si>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</si>
  <si>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</si>
  <si>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</si>
  <si>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</si>
  <si>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</si>
  <si>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</si>
  <si>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</si>
  <si>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</si>
  <si>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</si>
  <si>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</si>
  <si>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</si>
  <si>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</si>
  <si>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</si>
  <si>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</si>
  <si>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</si>
  <si>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</si>
  <si>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</si>
  <si>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</si>
  <si>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</si>
  <si>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</si>
  <si>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</si>
  <si>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</si>
  <si>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</si>
  <si>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</si>
  <si>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</si>
  <si>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</si>
  <si>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</si>
  <si>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</si>
  <si>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</si>
  <si>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</si>
  <si>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</si>
  <si>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</si>
  <si>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</si>
  <si>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</si>
  <si>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</si>
  <si>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</si>
  <si>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</si>
  <si>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</si>
  <si>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</si>
  <si>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</si>
  <si>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</si>
  <si>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</si>
  <si>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</si>
  <si>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</si>
  <si>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</si>
  <si>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</si>
  <si>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</si>
  <si>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</si>
  <si>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</si>
  <si>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</si>
  <si>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</si>
  <si>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</si>
  <si>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</si>
  <si>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</si>
  <si>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</si>
  <si>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</si>
  <si>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</si>
  <si>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</si>
  <si>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</si>
  <si>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</si>
  <si>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</si>
  <si>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</si>
  <si>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</si>
  <si>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</si>
  <si>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</si>
  <si>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</si>
  <si>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</si>
  <si>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</si>
  <si>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</si>
  <si>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</si>
  <si>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</si>
  <si>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</si>
  <si>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</si>
  <si>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</si>
  <si>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</si>
  <si>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</si>
  <si>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</si>
  <si>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</si>
  <si>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</si>
  <si>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</si>
  <si>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</si>
  <si>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</si>
  <si>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</si>
  <si>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</si>
  <si>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</si>
  <si>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</si>
  <si>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</si>
  <si>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</si>
  <si>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</si>
  <si>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</si>
  <si>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</si>
  <si>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</si>
  <si>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</si>
  <si>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</si>
  <si>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</si>
  <si>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</si>
  <si>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</si>
  <si>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</si>
  <si>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</si>
  <si>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</si>
  <si>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</si>
  <si>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</si>
  <si>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</si>
  <si>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</si>
  <si>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</si>
  <si>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</si>
  <si>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</si>
  <si>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</si>
  <si>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</si>
  <si>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</si>
  <si>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</si>
  <si>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</si>
  <si>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</si>
  <si>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</si>
  <si>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</si>
  <si>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</si>
  <si>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</si>
  <si>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</si>
  <si>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</si>
  <si>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</si>
  <si>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</si>
  <si>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</si>
  <si>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</si>
  <si>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</si>
  <si>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</si>
  <si>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</si>
  <si>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</si>
  <si>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</si>
  <si>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</si>
  <si>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</si>
  <si>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</si>
  <si>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</si>
  <si>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</si>
  <si>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</si>
  <si>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</si>
  <si>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</si>
  <si>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</si>
  <si>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</si>
  <si>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</si>
  <si>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</si>
  <si>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</si>
  <si>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</si>
  <si>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</si>
  <si>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</si>
  <si>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</si>
  <si>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</si>
  <si>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</si>
  <si>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</si>
  <si>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</si>
  <si>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</si>
  <si>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</si>
  <si>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</si>
  <si>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</si>
  <si>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</si>
  <si>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</si>
  <si>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</si>
  <si>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</si>
  <si>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</si>
  <si>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</si>
  <si>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</si>
  <si>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</si>
  <si>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</si>
  <si>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</si>
  <si>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</si>
  <si>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</si>
  <si>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</si>
  <si>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</si>
  <si>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</si>
  <si>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</si>
  <si>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</si>
  <si>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</si>
  <si>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</si>
  <si>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</si>
  <si>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</si>
  <si>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</si>
  <si>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</si>
  <si>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</si>
  <si>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</si>
  <si>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</si>
  <si>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</si>
  <si>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</si>
  <si>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</si>
  <si>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</si>
  <si>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</si>
  <si>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</si>
  <si>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</si>
  <si>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</si>
  <si>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</si>
  <si>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</si>
  <si>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</si>
  <si>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</si>
  <si>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</si>
  <si>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</si>
  <si>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</si>
  <si>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</si>
  <si>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</si>
  <si>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</si>
  <si>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</si>
  <si>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</si>
  <si>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</si>
  <si>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</si>
  <si>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</si>
  <si>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</si>
  <si>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</si>
  <si>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</si>
  <si>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</si>
  <si>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</si>
  <si>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</si>
  <si>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</si>
  <si>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</si>
  <si>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</si>
  <si>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</si>
  <si>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</si>
  <si>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</si>
  <si>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</si>
  <si>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</si>
  <si>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</si>
  <si>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</si>
  <si>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</si>
  <si>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</si>
  <si>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</si>
  <si>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</si>
  <si>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</si>
  <si>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</si>
  <si>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</si>
  <si>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</si>
  <si>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</si>
  <si>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</si>
  <si>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</si>
  <si>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</si>
  <si>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</si>
  <si>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</si>
  <si>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</si>
  <si>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</si>
  <si>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</si>
  <si>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</si>
  <si>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</si>
  <si>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</si>
  <si>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</si>
  <si>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</si>
  <si>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</si>
  <si>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</si>
  <si>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</si>
  <si>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</si>
  <si>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</si>
  <si>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</si>
  <si>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</si>
  <si>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</si>
  <si>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</si>
  <si>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</si>
  <si>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</si>
  <si>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</si>
  <si>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</si>
  <si>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</si>
  <si>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</si>
  <si>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</si>
  <si>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</si>
  <si>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</si>
  <si>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</si>
  <si>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</si>
  <si>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</si>
  <si>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</si>
  <si>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</si>
  <si>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</si>
  <si>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</si>
  <si>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</si>
  <si>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</si>
  <si>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</si>
  <si>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</si>
  <si>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</si>
  <si>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</si>
  <si>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</si>
  <si>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</si>
  <si>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</si>
  <si>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</si>
  <si>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</si>
  <si>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</si>
  <si>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</si>
  <si>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</si>
  <si>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</si>
  <si>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</si>
  <si>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</si>
  <si>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</si>
  <si>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</si>
  <si>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</si>
  <si>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</si>
  <si>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</si>
  <si>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</si>
  <si>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</si>
  <si>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</si>
  <si>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</si>
  <si>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</si>
  <si>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</si>
  <si>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</si>
  <si>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</si>
  <si>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</si>
  <si>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</si>
  <si>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</si>
  <si>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</si>
  <si>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</si>
  <si>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</si>
  <si>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</si>
  <si>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</si>
  <si>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</si>
  <si>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</si>
  <si>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</si>
  <si>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</si>
  <si>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</si>
  <si>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</si>
  <si>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</si>
  <si>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</si>
  <si>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</si>
  <si>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</si>
  <si>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</si>
  <si>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</si>
  <si>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</si>
  <si>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</si>
  <si>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</si>
  <si>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</si>
  <si>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</si>
  <si>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</si>
  <si>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</si>
  <si>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</si>
  <si>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</si>
  <si>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</si>
  <si>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</si>
  <si>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</si>
  <si>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</si>
  <si>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</si>
  <si>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</si>
  <si>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</si>
  <si>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</si>
  <si>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</si>
  <si>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</si>
  <si>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</si>
  <si>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</si>
  <si>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</si>
  <si>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</si>
  <si>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</si>
  <si>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</si>
  <si>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</si>
  <si>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</si>
  <si>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</si>
  <si>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</si>
  <si>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</si>
  <si>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</si>
  <si>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</si>
  <si>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</si>
  <si>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</si>
  <si>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</si>
  <si>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</si>
  <si>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</si>
  <si>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</si>
  <si>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</si>
  <si>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</si>
  <si>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</si>
  <si>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</si>
  <si>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</si>
  <si>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</si>
  <si>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</si>
  <si>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</si>
  <si>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</si>
  <si>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</si>
  <si>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</si>
  <si>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</si>
  <si>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</si>
  <si>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</si>
  <si>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</si>
  <si>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</si>
  <si>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</si>
  <si>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</si>
  <si>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</si>
  <si>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</si>
  <si>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</si>
  <si>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</si>
  <si>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</si>
  <si>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</si>
  <si>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</si>
  <si>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</si>
  <si>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</si>
  <si>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</si>
  <si>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</si>
  <si>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</si>
  <si>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</si>
  <si>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</si>
  <si>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</si>
  <si>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</si>
  <si>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</si>
  <si>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</si>
  <si>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</si>
  <si>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</si>
  <si>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</si>
  <si>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</si>
  <si>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</si>
  <si>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</si>
  <si>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</si>
  <si>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</si>
  <si>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</si>
  <si>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</si>
  <si>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</si>
  <si>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</si>
  <si>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</si>
  <si>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</si>
  <si>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</si>
  <si>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</si>
  <si>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</si>
  <si>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</si>
  <si>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</si>
  <si>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</si>
  <si>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</si>
  <si>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</si>
  <si>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</si>
  <si>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</si>
  <si>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</si>
  <si>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</si>
  <si>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</si>
  <si>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</si>
  <si>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</si>
  <si>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</si>
  <si>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</si>
  <si>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</si>
  <si>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</si>
  <si>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</si>
  <si>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</si>
  <si>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</si>
  <si>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</si>
  <si>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</si>
  <si>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</si>
  <si>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</si>
  <si>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</si>
  <si>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</si>
  <si>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</si>
  <si>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</si>
  <si>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</si>
  <si>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</si>
  <si>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</si>
  <si>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</si>
  <si>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</si>
  <si>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</si>
  <si>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</si>
  <si>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</si>
  <si>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</si>
  <si>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</si>
  <si>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</si>
  <si>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</si>
  <si>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</si>
  <si>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</si>
  <si>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</si>
  <si>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</si>
  <si>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</si>
  <si>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</si>
  <si>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</si>
  <si>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</si>
  <si>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</si>
  <si>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</si>
  <si>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</si>
  <si>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</si>
  <si>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</si>
  <si>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</si>
  <si>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</si>
  <si>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</si>
  <si>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</si>
  <si>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</si>
  <si>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</si>
  <si>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</si>
  <si>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</si>
  <si>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</si>
  <si>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</si>
  <si>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</si>
  <si>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</si>
  <si>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</si>
  <si>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</si>
  <si>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</si>
  <si>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</si>
  <si>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</si>
  <si>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</si>
  <si>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</si>
  <si>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</si>
  <si>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</si>
  <si>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</si>
  <si>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</si>
  <si>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</si>
  <si>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</si>
  <si>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</si>
  <si>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</si>
  <si>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</si>
  <si>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</si>
  <si>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</si>
  <si>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</si>
  <si>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</si>
  <si>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</si>
  <si>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</si>
  <si>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</si>
  <si>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</si>
  <si>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</si>
  <si>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</si>
  <si>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</si>
  <si>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</si>
  <si>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</si>
  <si>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</si>
  <si>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</si>
  <si>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</si>
  <si>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</si>
  <si>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</si>
  <si>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</si>
  <si>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</si>
  <si>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</si>
  <si>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</si>
  <si>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</si>
  <si>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</si>
  <si>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</si>
  <si>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</si>
  <si>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</si>
  <si>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</si>
  <si>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</si>
  <si>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</si>
  <si>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</si>
  <si>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</si>
  <si>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</si>
  <si>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</si>
  <si>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</si>
  <si>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</si>
  <si>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</si>
  <si>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</si>
  <si>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</si>
  <si>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</si>
  <si>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</si>
  <si>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</si>
  <si>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</si>
  <si>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</si>
  <si>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</si>
  <si>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</si>
  <si>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</si>
  <si>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</si>
  <si>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</si>
  <si>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</si>
  <si>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</si>
  <si>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</si>
  <si>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</si>
  <si>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</si>
  <si>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</si>
  <si>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</si>
  <si>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</si>
  <si>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</si>
  <si>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</si>
  <si>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</si>
  <si>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</si>
  <si>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</si>
  <si>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</si>
  <si>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</si>
  <si>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</si>
  <si>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</si>
  <si>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</si>
  <si>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</si>
  <si>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</si>
  <si>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</si>
  <si>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</si>
  <si>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</si>
  <si>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</si>
  <si>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</si>
  <si>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</si>
  <si>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</si>
  <si>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</si>
  <si>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</si>
  <si>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</si>
  <si>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</si>
  <si>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</si>
  <si>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</si>
  <si>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</si>
  <si>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</si>
  <si>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</si>
  <si>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</si>
  <si>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</si>
  <si>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</si>
  <si>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</si>
  <si>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</si>
  <si>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</si>
  <si>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</si>
  <si>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</si>
  <si>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</si>
  <si>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</si>
  <si>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</si>
  <si>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</si>
  <si>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</si>
  <si>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</si>
  <si>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</si>
  <si>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</si>
  <si>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</si>
  <si>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</si>
  <si>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</si>
  <si>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</si>
  <si>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</si>
  <si>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</si>
  <si>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</si>
  <si>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</si>
  <si>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</si>
  <si>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</si>
  <si>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</si>
  <si>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</si>
  <si>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</si>
  <si>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</si>
  <si>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</si>
  <si>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</si>
  <si>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</si>
  <si>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</si>
  <si>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</si>
  <si>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</si>
  <si>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</si>
  <si>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</si>
  <si>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</si>
  <si>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</si>
  <si>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</si>
  <si>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</si>
  <si>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</si>
  <si>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</si>
  <si>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</si>
  <si>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</si>
  <si>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</si>
  <si>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</si>
  <si>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</si>
  <si>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</si>
  <si>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</si>
  <si>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</si>
  <si>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</si>
  <si>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</si>
  <si>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</si>
  <si>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</si>
  <si>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</si>
  <si>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</si>
  <si>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</si>
  <si>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</si>
  <si>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</si>
  <si>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</si>
  <si>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</si>
  <si>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</si>
  <si>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</si>
  <si>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</si>
  <si>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</si>
  <si>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</si>
  <si>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</si>
  <si>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</si>
  <si>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</si>
  <si>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</si>
  <si>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</si>
  <si>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</si>
  <si>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</si>
  <si>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</si>
  <si>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</si>
  <si>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</si>
  <si>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</si>
  <si>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</si>
  <si>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</si>
  <si>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</si>
  <si>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</si>
  <si>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</si>
  <si>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</si>
  <si>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</si>
  <si>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</si>
  <si>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</si>
  <si>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</si>
  <si>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</si>
  <si>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</si>
  <si>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</si>
  <si>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</si>
  <si>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</si>
  <si>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</si>
  <si>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</si>
  <si>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</si>
  <si>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</si>
  <si>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</si>
  <si>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</si>
  <si>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</si>
  <si>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</si>
  <si>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</si>
  <si>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</si>
  <si>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</si>
  <si>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</si>
  <si>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</si>
  <si>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</si>
  <si>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</si>
  <si>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</si>
  <si>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</si>
  <si>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</si>
  <si>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</si>
  <si>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</si>
  <si>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</si>
  <si>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</si>
  <si>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</si>
  <si>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</si>
  <si>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</si>
  <si>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</si>
  <si>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</si>
  <si>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</si>
  <si>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</si>
  <si>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</si>
  <si>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</si>
  <si>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</si>
  <si>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</si>
  <si>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</si>
  <si>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</si>
  <si>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</si>
  <si>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</si>
  <si>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</si>
  <si>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</si>
  <si>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</si>
  <si>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</si>
  <si>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</si>
  <si>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</si>
  <si>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</si>
  <si>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</si>
  <si>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</si>
  <si>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</si>
  <si>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</si>
  <si>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</si>
  <si>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</si>
  <si>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</si>
  <si>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</si>
  <si>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</si>
  <si>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</si>
  <si>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</si>
  <si>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</si>
  <si>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</si>
  <si>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</si>
  <si>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</si>
  <si>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</si>
  <si>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</si>
  <si>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</si>
  <si>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</si>
  <si>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</si>
  <si>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</si>
  <si>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</si>
  <si>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</si>
  <si>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</si>
  <si>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</si>
  <si>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</si>
  <si>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</si>
  <si>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</si>
  <si>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</si>
  <si>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</si>
  <si>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</si>
  <si>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</si>
  <si>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</si>
  <si>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</si>
  <si>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</si>
  <si>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</si>
  <si>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</si>
  <si>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</si>
  <si>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</si>
  <si>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</si>
  <si>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</si>
  <si>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</si>
  <si>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</si>
  <si>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</si>
  <si>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</si>
  <si>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</si>
  <si>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</si>
  <si>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</si>
  <si>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</si>
  <si>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</si>
  <si>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</si>
  <si>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</si>
  <si>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</si>
  <si>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</si>
  <si>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</si>
  <si>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</si>
  <si>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</si>
  <si>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</si>
  <si>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</si>
  <si>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</si>
  <si>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</si>
  <si>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</si>
  <si>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</si>
  <si>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</si>
  <si>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</si>
  <si>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</si>
  <si>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</si>
  <si>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</si>
  <si>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</si>
  <si>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</si>
  <si>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</si>
  <si>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</si>
  <si>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</si>
  <si>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</si>
  <si>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</si>
  <si>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</si>
  <si>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</si>
  <si>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</si>
  <si>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</si>
  <si>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</si>
  <si>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</si>
  <si>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</si>
  <si>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</si>
  <si>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</si>
  <si>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</si>
  <si>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</si>
  <si>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</si>
  <si>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</si>
  <si>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</si>
  <si>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</si>
  <si>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</si>
  <si>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</si>
  <si>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</si>
  <si>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</si>
  <si>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</si>
  <si>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</si>
  <si>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</si>
  <si>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</si>
  <si>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</si>
  <si>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</si>
  <si>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</si>
  <si>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</si>
  <si>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</si>
  <si>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</si>
  <si>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</si>
  <si>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</si>
  <si>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</si>
  <si>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</si>
  <si>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</si>
  <si>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</si>
  <si>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</si>
  <si>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</si>
  <si>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</si>
  <si>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</si>
  <si>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</si>
  <si>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</si>
  <si>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</si>
  <si>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</si>
  <si>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</si>
  <si>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</si>
  <si>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</si>
  <si>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</si>
  <si>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</si>
  <si>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</si>
  <si>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</si>
  <si>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</si>
  <si>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</si>
  <si>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</si>
  <si>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</si>
  <si>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</si>
  <si>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</si>
  <si>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</si>
  <si>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</si>
  <si>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</si>
  <si>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</si>
  <si>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</si>
  <si>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</si>
  <si>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</si>
  <si>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</si>
  <si>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</si>
  <si>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</si>
  <si>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</si>
  <si>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</si>
  <si>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</si>
  <si>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</si>
  <si>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</si>
  <si>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</si>
  <si>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</si>
  <si>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</si>
  <si>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</si>
  <si>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</si>
  <si>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</si>
  <si>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</si>
  <si>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</si>
  <si>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</si>
  <si>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</si>
  <si>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</si>
  <si>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</si>
  <si>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</si>
  <si>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</si>
  <si>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</si>
  <si>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</si>
  <si>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</si>
  <si>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</si>
  <si>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</si>
  <si>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</si>
  <si>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</si>
  <si>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</si>
  <si>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</si>
  <si>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</si>
  <si>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</si>
  <si>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</si>
  <si>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</si>
  <si>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</si>
  <si>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</si>
  <si>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</si>
  <si>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</si>
  <si>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</si>
  <si>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</si>
  <si>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</si>
  <si>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</si>
  <si>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</si>
  <si>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</si>
  <si>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</si>
  <si>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</si>
  <si>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</si>
  <si>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</si>
  <si>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</si>
  <si>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</si>
  <si>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</si>
  <si>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</si>
  <si>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</si>
  <si>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</si>
  <si>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</si>
  <si>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</si>
  <si>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</si>
  <si>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</si>
  <si>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</si>
  <si>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</si>
  <si>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</si>
  <si>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</si>
  <si>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</si>
  <si>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</si>
  <si>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</si>
  <si>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</si>
  <si>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</si>
  <si>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</si>
  <si>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</si>
  <si>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</si>
  <si>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</si>
  <si>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</si>
  <si>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</si>
  <si>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</si>
  <si>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</si>
  <si>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</si>
  <si>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</si>
  <si>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</si>
  <si>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</si>
  <si>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</si>
  <si>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</si>
  <si>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</si>
  <si>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</si>
  <si>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</si>
  <si>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</si>
  <si>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</si>
  <si>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</si>
  <si>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</si>
  <si>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</si>
  <si>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</si>
  <si>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</si>
  <si>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</si>
  <si>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</si>
  <si>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</si>
  <si>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</si>
  <si>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</si>
  <si>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</si>
  <si>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</si>
  <si>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</si>
  <si>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</si>
  <si>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</si>
  <si>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</si>
  <si>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</si>
  <si>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</si>
  <si>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</si>
  <si>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</si>
  <si>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</si>
  <si>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</si>
  <si>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</si>
  <si>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</si>
  <si>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</si>
  <si>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</si>
  <si>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</si>
  <si>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</si>
  <si>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</si>
  <si>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</si>
  <si>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</si>
  <si>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</si>
  <si>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</si>
  <si>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</si>
  <si>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</si>
  <si>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</si>
  <si>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</si>
  <si>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</si>
  <si>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</si>
  <si>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</si>
  <si>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</si>
  <si>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</si>
  <si>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</si>
  <si>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</si>
  <si>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</si>
  <si>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</si>
  <si>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</si>
  <si>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</si>
  <si>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</si>
  <si>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</si>
  <si>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</si>
  <si>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</si>
  <si>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</si>
  <si>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</si>
  <si>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</si>
  <si>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</si>
  <si>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</si>
  <si>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</si>
  <si>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</si>
  <si>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</si>
  <si>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</si>
  <si>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</si>
  <si>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</si>
  <si>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</si>
  <si>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</si>
  <si>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</si>
  <si>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</si>
  <si>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</si>
  <si>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</si>
  <si>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</si>
  <si>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</si>
  <si>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</si>
  <si>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</si>
  <si>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</si>
  <si>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</si>
  <si>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</si>
  <si>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</si>
  <si>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</si>
  <si>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</si>
  <si>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</si>
  <si>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</si>
  <si>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</si>
  <si>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</si>
  <si>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</si>
  <si>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</si>
  <si>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</si>
  <si>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</si>
  <si>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</si>
  <si>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</si>
  <si>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</si>
  <si>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</si>
  <si>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</si>
  <si>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</si>
  <si>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</si>
  <si>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</si>
  <si>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</si>
  <si>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</si>
  <si>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</si>
  <si>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</si>
  <si>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</si>
  <si>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</si>
  <si>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</si>
  <si>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</si>
  <si>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</si>
  <si>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</si>
  <si>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</si>
  <si>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</si>
  <si>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</si>
  <si>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</si>
  <si>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</si>
  <si>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</si>
  <si>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</si>
  <si>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</si>
  <si>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</si>
  <si>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</si>
  <si>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</si>
  <si>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</si>
  <si>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</si>
  <si>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</si>
  <si>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</si>
  <si>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</si>
  <si>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</si>
  <si>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</si>
  <si>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</si>
  <si>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</si>
  <si>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</si>
  <si>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</si>
  <si>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</si>
  <si>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</si>
  <si>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</si>
  <si>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</si>
  <si>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</si>
  <si>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</si>
  <si>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</si>
  <si>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</si>
  <si>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</si>
  <si>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</si>
  <si>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</si>
  <si>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</si>
  <si>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</si>
  <si>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</si>
  <si>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</si>
  <si>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</si>
  <si>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</si>
  <si>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</si>
  <si>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</si>
  <si>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</si>
  <si>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</si>
  <si>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</si>
  <si>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</si>
  <si>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</si>
  <si>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</si>
  <si>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</si>
  <si>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</si>
  <si>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</si>
  <si>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</si>
  <si>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</si>
  <si>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</si>
  <si>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</si>
  <si>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</si>
  <si>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</si>
  <si>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</si>
  <si>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</si>
  <si>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</si>
  <si>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</si>
  <si>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</si>
  <si>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</si>
  <si>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</si>
  <si>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</si>
  <si>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</si>
  <si>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</si>
  <si>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</si>
  <si>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</si>
  <si>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</si>
  <si>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</si>
  <si>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</si>
  <si>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</si>
  <si>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</si>
  <si>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</si>
  <si>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</si>
  <si>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</si>
  <si>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</si>
  <si>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</si>
  <si>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</si>
  <si>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</si>
  <si>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</si>
  <si>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</si>
  <si>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</si>
  <si>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</si>
  <si>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</si>
  <si>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</si>
  <si>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</si>
  <si>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</si>
  <si>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</si>
  <si>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</si>
  <si>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</si>
  <si>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</si>
  <si>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</si>
  <si>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</si>
  <si>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</si>
  <si>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</si>
  <si>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</si>
  <si>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</si>
  <si>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</si>
  <si>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</si>
  <si>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</si>
  <si>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</si>
  <si>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</si>
  <si>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</si>
  <si>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</si>
  <si>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</si>
  <si>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</si>
  <si>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</si>
  <si>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</si>
  <si>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</si>
  <si>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</si>
  <si>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</si>
  <si>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</si>
  <si>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</si>
  <si>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</si>
  <si>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</si>
  <si>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</si>
  <si>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</si>
  <si>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</si>
  <si>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</si>
  <si>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</si>
  <si>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</si>
  <si>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</si>
  <si>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</si>
  <si>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</si>
  <si>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</si>
  <si>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</si>
  <si>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</si>
  <si>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</si>
  <si>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</si>
  <si>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</si>
  <si>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</si>
  <si>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</si>
  <si>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</si>
  <si>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</si>
  <si>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</si>
  <si>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</si>
  <si>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</si>
  <si>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</si>
  <si>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</si>
  <si>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</si>
  <si>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</si>
  <si>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</si>
  <si>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</si>
  <si>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</si>
  <si>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</si>
  <si>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</si>
  <si>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</si>
  <si>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</si>
  <si>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</si>
  <si>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</si>
  <si>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</si>
  <si>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</si>
  <si>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</si>
  <si>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</si>
  <si>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</si>
  <si>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</si>
  <si>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</si>
  <si>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</si>
  <si>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</si>
  <si>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</si>
  <si>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</si>
  <si>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</si>
  <si>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</si>
  <si>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</si>
  <si>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</si>
  <si>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</si>
  <si>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</si>
  <si>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</si>
  <si>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</si>
  <si>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</si>
  <si>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</si>
  <si>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</si>
  <si>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</si>
  <si>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</si>
  <si>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</si>
  <si>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</si>
  <si>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</si>
  <si>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</si>
  <si>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</si>
  <si>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</si>
  <si>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</si>
  <si>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</si>
  <si>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</si>
  <si>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</si>
  <si>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</si>
  <si>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</si>
  <si>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</si>
  <si>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</si>
  <si>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</si>
  <si>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</si>
  <si>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</si>
  <si>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</si>
  <si>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</si>
  <si>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</si>
  <si>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</si>
  <si>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</si>
  <si>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</si>
  <si>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</si>
  <si>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</si>
  <si>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</si>
  <si>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</si>
  <si>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</si>
  <si>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</si>
  <si>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</si>
  <si>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</si>
  <si>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</si>
  <si>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</si>
  <si>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</si>
  <si>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</si>
  <si>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</si>
  <si>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</si>
  <si>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</si>
  <si>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</si>
  <si>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</si>
  <si>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</si>
  <si>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</si>
  <si>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</si>
  <si>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</si>
  <si>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</si>
  <si>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</si>
  <si>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</si>
  <si>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</si>
  <si>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</si>
  <si>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</si>
  <si>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</si>
  <si>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</si>
  <si>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</si>
  <si>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</si>
  <si>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</si>
  <si>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</si>
  <si>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</si>
  <si>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</si>
  <si>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</si>
  <si>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</si>
  <si>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</si>
  <si>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</si>
  <si>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</si>
  <si>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</si>
  <si>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</si>
  <si>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</si>
  <si>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</si>
  <si>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</si>
  <si>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</si>
  <si>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</si>
  <si>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</si>
  <si>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</si>
  <si>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</si>
  <si>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</si>
  <si>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</si>
  <si>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</si>
  <si>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</si>
  <si>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</si>
  <si>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</si>
  <si>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</si>
  <si>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</si>
  <si>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</si>
  <si>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</si>
  <si>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</si>
  <si>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</si>
  <si>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</si>
  <si>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</si>
  <si>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</si>
  <si>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</si>
  <si>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</si>
  <si>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</si>
  <si>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</si>
  <si>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</si>
  <si>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</si>
  <si>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</si>
  <si>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</si>
  <si>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</si>
  <si>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</si>
  <si>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</si>
  <si>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</si>
  <si>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</si>
  <si>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</si>
  <si>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</si>
  <si>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</si>
  <si>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</si>
  <si>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</si>
  <si>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</si>
  <si>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</si>
  <si>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</si>
  <si>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</si>
  <si>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</si>
  <si>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</si>
  <si>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</si>
  <si>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</si>
  <si>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</si>
  <si>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</si>
  <si>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</si>
  <si>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</si>
  <si>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</si>
  <si>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</si>
  <si>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</si>
  <si>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</si>
  <si>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</si>
  <si>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</si>
  <si>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</si>
  <si>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</si>
  <si>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</si>
  <si>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</si>
  <si>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</si>
  <si>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</si>
  <si>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</si>
  <si>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</si>
  <si>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</si>
  <si>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</si>
  <si>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</si>
  <si>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</si>
  <si>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</si>
  <si>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</si>
  <si>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</si>
  <si>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</si>
  <si>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</si>
  <si>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</si>
  <si>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</si>
  <si>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</si>
  <si>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</si>
  <si>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</si>
  <si>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</si>
  <si>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</si>
  <si>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</si>
  <si>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</si>
  <si>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</si>
  <si>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</si>
  <si>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</si>
  <si>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</si>
  <si>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</si>
  <si>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</si>
  <si>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</si>
  <si>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</si>
  <si>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</si>
  <si>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</si>
  <si>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</si>
  <si>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</si>
  <si>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</si>
  <si>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</si>
  <si>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</si>
  <si>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</si>
  <si>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</si>
  <si>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</si>
  <si>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</si>
  <si>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</si>
  <si>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</si>
  <si>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</si>
  <si>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</si>
  <si>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</si>
  <si>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</si>
  <si>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</si>
  <si>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</si>
  <si>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</si>
  <si>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</si>
  <si>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</si>
  <si>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</si>
  <si>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</si>
  <si>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</si>
  <si>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</si>
  <si>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</si>
  <si>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</si>
  <si>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</si>
  <si>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</si>
  <si>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</si>
  <si>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</si>
  <si>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</si>
  <si>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</si>
  <si>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</si>
  <si>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</si>
  <si>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</si>
  <si>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</si>
  <si>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</si>
  <si>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</si>
  <si>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</si>
  <si>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</si>
  <si>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</si>
  <si>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</si>
  <si>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</si>
  <si>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</si>
  <si>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</si>
  <si>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</si>
  <si>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</si>
  <si>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</si>
  <si>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</si>
  <si>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</si>
  <si>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</si>
  <si>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</si>
  <si>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</si>
  <si>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</si>
  <si>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</si>
  <si>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</si>
  <si>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</si>
  <si>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</si>
  <si>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</si>
  <si>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</si>
  <si>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</si>
  <si>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</si>
  <si>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</si>
  <si>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</si>
  <si>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</si>
  <si>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</si>
  <si>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</si>
  <si>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</si>
  <si>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</si>
  <si>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</si>
  <si>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</si>
  <si>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</si>
  <si>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</si>
  <si>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</si>
  <si>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</si>
  <si>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</si>
  <si>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</si>
  <si>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</si>
  <si>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</si>
  <si>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</si>
  <si>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</si>
  <si>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</si>
  <si>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</si>
  <si>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</si>
  <si>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</si>
  <si>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</si>
  <si>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</si>
  <si>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</si>
  <si>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</si>
  <si>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</si>
  <si>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</si>
  <si>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</si>
  <si>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</si>
  <si>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</si>
  <si>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</si>
  <si>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</si>
  <si>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</si>
  <si>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</si>
  <si>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</si>
  <si>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</si>
  <si>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</si>
  <si>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</si>
  <si>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</si>
  <si>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</si>
  <si>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</si>
  <si>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</si>
  <si>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</si>
  <si>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</si>
  <si>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</si>
  <si>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</si>
  <si>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</si>
  <si>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</si>
  <si>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</si>
  <si>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</si>
  <si>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</si>
  <si>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</si>
  <si>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</si>
  <si>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</si>
  <si>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</si>
  <si>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</si>
  <si>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</si>
  <si>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</si>
  <si>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</si>
  <si>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</si>
  <si>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</si>
  <si>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</si>
  <si>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</si>
  <si>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</si>
  <si>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</si>
  <si>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</si>
  <si>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</si>
  <si>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</si>
  <si>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</si>
  <si>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</si>
  <si>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</si>
  <si>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</si>
  <si>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</si>
  <si>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</si>
  <si>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</si>
  <si>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</si>
  <si>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</si>
  <si>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</si>
  <si>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</si>
  <si>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</si>
  <si>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</si>
  <si>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</si>
  <si>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</si>
  <si>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</si>
  <si>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</si>
  <si>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</si>
  <si>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</si>
  <si>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</si>
  <si>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</si>
  <si>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</si>
  <si>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</si>
  <si>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</si>
  <si>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</si>
  <si>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</si>
  <si>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</si>
  <si>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</si>
  <si>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</si>
  <si>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</si>
  <si>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</si>
  <si>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</si>
  <si>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</si>
  <si>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</si>
  <si>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</si>
  <si>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</si>
  <si>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</si>
  <si>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</si>
  <si>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</si>
  <si>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</si>
  <si>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</si>
  <si>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</si>
  <si>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</si>
  <si>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</si>
  <si>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</si>
  <si>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</si>
  <si>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</si>
  <si>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</si>
  <si>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</si>
  <si>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</si>
  <si>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</si>
  <si>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</si>
  <si>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</si>
  <si>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</si>
  <si>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</si>
  <si>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</si>
  <si>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</si>
  <si>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</si>
  <si>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</si>
  <si>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</si>
  <si>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</si>
  <si>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</si>
  <si>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</si>
  <si>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</si>
  <si>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</si>
  <si>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</si>
  <si>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</si>
  <si>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</si>
  <si>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</si>
  <si>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</si>
  <si>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</si>
  <si>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</si>
  <si>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</si>
  <si>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</si>
  <si>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</si>
  <si>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</si>
  <si>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</si>
  <si>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</si>
  <si>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</si>
  <si>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</si>
  <si>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</si>
  <si>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</si>
  <si>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</si>
  <si>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</si>
  <si>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</si>
  <si>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</si>
  <si>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</si>
  <si>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</si>
  <si>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</si>
  <si>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</si>
  <si>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</si>
  <si>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</si>
  <si>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</si>
  <si>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</si>
  <si>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</si>
  <si>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</si>
  <si>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</si>
  <si>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</si>
  <si>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</si>
  <si>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</si>
  <si>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</si>
  <si>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</si>
  <si>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</si>
  <si>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</si>
  <si>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</si>
  <si>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</si>
  <si>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</si>
  <si>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</si>
  <si>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</si>
  <si>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</si>
  <si>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</si>
  <si>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</si>
  <si>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</si>
  <si>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</si>
  <si>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</si>
  <si>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</si>
  <si>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</si>
  <si>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</si>
  <si>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</si>
  <si>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</si>
  <si>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</si>
  <si>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</si>
  <si>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</si>
  <si>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</si>
  <si>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</si>
  <si>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</si>
  <si>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</si>
  <si>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</si>
  <si>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</si>
  <si>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</si>
  <si>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</si>
  <si>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</si>
  <si>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</si>
  <si>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</si>
  <si>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</si>
  <si>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</si>
  <si>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</si>
  <si>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</si>
  <si>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</si>
  <si>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</si>
  <si>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</si>
  <si>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</si>
  <si>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</si>
  <si>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</si>
  <si>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</si>
  <si>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</si>
  <si>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</si>
  <si>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</si>
  <si>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</si>
  <si>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</si>
  <si>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</si>
  <si>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</si>
  <si>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</si>
  <si>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</si>
  <si>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</si>
  <si>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</si>
  <si>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</si>
  <si>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</si>
  <si>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</si>
  <si>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</si>
  <si>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</si>
  <si>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</si>
  <si>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</si>
  <si>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</si>
  <si>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</si>
  <si>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</si>
  <si>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</si>
  <si>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</si>
  <si>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</si>
  <si>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</si>
  <si>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</si>
  <si>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</si>
  <si>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</si>
  <si>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</si>
  <si>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</si>
  <si>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</si>
  <si>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</si>
  <si>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</si>
  <si>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</si>
  <si>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</si>
  <si>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</si>
  <si>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</si>
  <si>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</si>
  <si>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</si>
  <si>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</si>
  <si>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</si>
  <si>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</si>
  <si>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</si>
  <si>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</si>
  <si>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</si>
  <si>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</si>
  <si>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</si>
  <si>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</si>
  <si>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</si>
  <si>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</si>
  <si>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</si>
  <si>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</si>
  <si>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</si>
  <si>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</si>
  <si>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</si>
  <si>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</si>
  <si>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</si>
  <si>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</si>
  <si>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</si>
  <si>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</si>
  <si>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</si>
  <si>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</si>
  <si>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</si>
  <si>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</si>
  <si>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</si>
  <si>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</si>
  <si>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</si>
  <si>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</si>
  <si>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</si>
  <si>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</si>
  <si>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</si>
  <si>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</si>
  <si>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</si>
  <si>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</si>
  <si>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</si>
  <si>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</si>
  <si>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</si>
  <si>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</si>
  <si>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</si>
  <si>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</si>
  <si>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</si>
  <si>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</si>
  <si>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</si>
  <si>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</si>
  <si>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</si>
  <si>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</si>
  <si>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</si>
  <si>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</si>
  <si>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</si>
  <si>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</si>
  <si>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</si>
  <si>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</si>
  <si>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</si>
  <si>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</si>
  <si>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</si>
  <si>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</si>
  <si>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</si>
  <si>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</si>
  <si>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</si>
  <si>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</si>
  <si>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</si>
  <si>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</si>
  <si>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</si>
  <si>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</si>
  <si>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</si>
  <si>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</si>
  <si>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</si>
  <si>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</si>
  <si>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</si>
  <si>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</si>
  <si>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</si>
  <si>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</si>
  <si>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</si>
  <si>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</si>
  <si>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</si>
  <si>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</si>
  <si>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</si>
  <si>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</si>
  <si>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</si>
  <si>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</si>
  <si>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</si>
  <si>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</si>
  <si>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</si>
  <si>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</si>
  <si>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</si>
  <si>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</si>
  <si>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</si>
  <si>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</si>
  <si>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</si>
  <si>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</si>
  <si>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</si>
  <si>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</si>
  <si>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</si>
  <si>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</si>
  <si>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</si>
  <si>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</si>
  <si>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</si>
  <si>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</si>
  <si>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</si>
  <si>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</si>
  <si>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</si>
  <si>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</si>
  <si>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</si>
  <si>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</si>
  <si>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</si>
  <si>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</si>
  <si>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</si>
  <si>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</si>
  <si>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</si>
  <si>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</si>
  <si>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</si>
  <si>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</si>
  <si>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</si>
  <si>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</si>
  <si>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</si>
  <si>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</si>
  <si>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</si>
  <si>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</si>
  <si>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</si>
  <si>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</si>
  <si>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</si>
  <si>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</si>
  <si>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</si>
  <si>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</si>
  <si>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</si>
  <si>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</si>
  <si>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</si>
  <si>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</si>
  <si>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</si>
  <si>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</si>
  <si>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</si>
  <si>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</si>
  <si>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</si>
  <si>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</si>
  <si>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</si>
  <si>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</si>
  <si>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</si>
  <si>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</si>
  <si>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</si>
  <si>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</si>
  <si>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</si>
  <si>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</si>
  <si>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</si>
  <si>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</si>
  <si>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</si>
  <si>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</si>
  <si>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</si>
  <si>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</si>
  <si>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</si>
  <si>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</si>
  <si>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</si>
  <si>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</si>
  <si>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</si>
  <si>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</si>
  <si>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</si>
  <si>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</si>
  <si>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</si>
  <si>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</si>
  <si>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</si>
  <si>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</si>
  <si>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</si>
  <si>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</si>
  <si>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</si>
  <si>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</si>
  <si>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</si>
  <si>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</si>
  <si>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</si>
  <si>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</si>
  <si>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</si>
  <si>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</si>
  <si>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</si>
  <si>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</si>
  <si>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</si>
  <si>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</si>
  <si>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</si>
  <si>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</si>
  <si>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</si>
  <si>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</si>
  <si>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</si>
  <si>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</si>
  <si>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</si>
  <si>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</si>
  <si>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</si>
  <si>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</si>
  <si>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</si>
  <si>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</si>
  <si>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</si>
  <si>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</si>
  <si>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</si>
  <si>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</si>
  <si>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</si>
  <si>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</si>
  <si>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</si>
  <si>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</si>
  <si>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</si>
  <si>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</si>
  <si>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</si>
  <si>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</si>
  <si>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</si>
  <si>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</si>
  <si>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</si>
  <si>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</si>
  <si>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</si>
  <si>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</si>
  <si>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</si>
  <si>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</si>
  <si>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</si>
  <si>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</si>
  <si>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</si>
  <si>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</si>
  <si>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</si>
  <si>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</si>
  <si>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</si>
  <si>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</si>
  <si>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</si>
  <si>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</si>
  <si>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</si>
  <si>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</si>
  <si>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</si>
  <si>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</si>
  <si>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</si>
  <si>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</si>
  <si>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</si>
  <si>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</si>
  <si>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</si>
  <si>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</si>
  <si>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</si>
  <si>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</si>
  <si>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</si>
  <si>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</si>
  <si>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</si>
  <si>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</si>
  <si>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</si>
  <si>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</si>
  <si>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</si>
  <si>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</si>
  <si>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</si>
  <si>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</si>
  <si>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</si>
  <si>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</si>
  <si>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</si>
  <si>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</si>
  <si>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</si>
  <si>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</si>
  <si>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</si>
  <si>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</si>
  <si>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</si>
  <si>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</si>
  <si>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</si>
  <si>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</si>
  <si>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</si>
  <si>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</si>
  <si>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</si>
  <si>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</si>
  <si>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</si>
  <si>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</si>
  <si>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</si>
  <si>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</si>
  <si>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</si>
  <si>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</si>
  <si>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</si>
  <si>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</si>
  <si>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</si>
  <si>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</si>
  <si>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</si>
  <si>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</si>
  <si>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</si>
  <si>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</si>
  <si>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</si>
  <si>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</si>
  <si>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</si>
  <si>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</si>
  <si>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</si>
  <si>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</si>
  <si>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</si>
  <si>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</si>
  <si>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</si>
  <si>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</si>
  <si>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</si>
  <si>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</si>
  <si>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</si>
  <si>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</si>
  <si>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</si>
  <si>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</si>
  <si>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</si>
  <si>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</si>
  <si>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</si>
  <si>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</si>
  <si>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</si>
  <si>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</si>
  <si>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</si>
  <si>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</si>
  <si>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</si>
  <si>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</si>
  <si>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</si>
  <si>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</si>
  <si>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</si>
  <si>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</si>
  <si>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</si>
  <si>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</si>
  <si>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</si>
  <si>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</si>
  <si>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</si>
  <si>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</si>
  <si>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</si>
  <si>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</si>
  <si>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</si>
  <si>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</si>
  <si>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</si>
  <si>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</si>
  <si>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</si>
  <si>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</si>
  <si>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</si>
  <si>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</si>
  <si>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</si>
  <si>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</si>
  <si>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</si>
  <si>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</si>
  <si>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</si>
  <si>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</si>
  <si>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</si>
  <si>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</si>
  <si>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</si>
  <si>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</si>
  <si>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</si>
  <si>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</si>
  <si>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</si>
  <si>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</si>
  <si>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</si>
  <si>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</si>
  <si>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</si>
  <si>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</si>
  <si>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</si>
  <si>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</si>
  <si>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</si>
  <si>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</si>
  <si>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</si>
  <si>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</si>
  <si>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</si>
  <si>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</si>
  <si>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</si>
  <si>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</si>
  <si>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</si>
  <si>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</si>
  <si>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</si>
  <si>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</si>
  <si>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</si>
  <si>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</si>
  <si>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</si>
  <si>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</si>
  <si>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</si>
  <si>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</si>
  <si>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</si>
  <si>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</si>
  <si>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</si>
  <si>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</si>
  <si>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</si>
  <si>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</si>
  <si>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</si>
  <si>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</si>
  <si>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</si>
  <si>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</si>
  <si>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</si>
  <si>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</si>
  <si>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</si>
  <si>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</si>
  <si>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</si>
  <si>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</si>
  <si>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</si>
  <si>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</si>
  <si>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</si>
  <si>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</si>
  <si>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</si>
  <si>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</si>
  <si>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</si>
  <si>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</si>
  <si>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</si>
  <si>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</si>
  <si>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</si>
  <si>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</si>
  <si>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</si>
  <si>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</si>
  <si>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</si>
  <si>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</si>
  <si>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</si>
  <si>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</si>
  <si>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</si>
  <si>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</si>
  <si>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</si>
  <si>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</si>
  <si>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</si>
  <si>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</si>
  <si>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</si>
  <si>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</si>
  <si>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</si>
  <si>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</si>
  <si>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</si>
  <si>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</si>
  <si>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</si>
  <si>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</si>
  <si>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</si>
  <si>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</si>
  <si>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</si>
  <si>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</si>
  <si>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</si>
  <si>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</si>
  <si>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</si>
  <si>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</si>
  <si>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</si>
  <si>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</si>
  <si>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</si>
  <si>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</si>
  <si>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</si>
  <si>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</si>
  <si>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</si>
  <si>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</si>
  <si>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</si>
  <si>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</si>
  <si>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</si>
  <si>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</si>
  <si>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</si>
  <si>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</si>
  <si>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</si>
  <si>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</si>
  <si>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</si>
  <si>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</si>
  <si>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</si>
  <si>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</si>
  <si>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</si>
  <si>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</si>
  <si>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</si>
  <si>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</si>
  <si>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</si>
  <si>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</si>
  <si>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</si>
  <si>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</si>
  <si>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</si>
  <si>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</si>
  <si>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</si>
  <si>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</si>
  <si>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</si>
  <si>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</si>
  <si>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</si>
  <si>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</si>
  <si>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</si>
  <si>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</si>
  <si>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</si>
  <si>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</si>
  <si>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</si>
  <si>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</si>
  <si>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</si>
  <si>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</si>
  <si>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</si>
  <si>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</si>
  <si>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</si>
  <si>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</si>
  <si>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</si>
  <si>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</si>
  <si>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</si>
  <si>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</si>
  <si>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</si>
  <si>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</si>
  <si>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</si>
  <si>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</si>
  <si>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</si>
  <si>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</si>
  <si>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</si>
  <si>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</si>
  <si>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</si>
  <si>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</si>
  <si>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</si>
  <si>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</si>
  <si>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</si>
  <si>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</si>
  <si>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</si>
  <si>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</si>
  <si>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</si>
  <si>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</si>
  <si>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</si>
  <si>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</si>
  <si>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</si>
  <si>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</si>
  <si>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</si>
  <si>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</si>
  <si>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</si>
  <si>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</si>
  <si>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</si>
  <si>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</si>
  <si>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</si>
  <si>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</si>
  <si>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</si>
  <si>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</si>
  <si>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</si>
  <si>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</si>
  <si>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</si>
  <si>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</si>
  <si>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</si>
  <si>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</si>
  <si>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</si>
  <si>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</si>
  <si>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</si>
  <si>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</si>
  <si>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</si>
  <si>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</si>
  <si>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</si>
  <si>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</si>
  <si>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</si>
  <si>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</si>
  <si>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</si>
  <si>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</si>
  <si>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</si>
  <si>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</si>
  <si>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</si>
  <si>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</si>
  <si>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</si>
  <si>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</si>
  <si>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</si>
  <si>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</si>
  <si>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</si>
  <si>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</si>
  <si>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</si>
  <si>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</si>
  <si>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</si>
  <si>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</si>
  <si>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</si>
  <si>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</si>
  <si>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</si>
  <si>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</si>
  <si>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</si>
  <si>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</si>
  <si>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</si>
  <si>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</si>
  <si>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</si>
  <si>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</si>
  <si>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</si>
  <si>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</si>
  <si>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</si>
  <si>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</si>
  <si>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</si>
  <si>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</si>
  <si>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</si>
  <si>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</si>
  <si>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</si>
  <si>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</si>
  <si>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</si>
  <si>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</si>
  <si>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</si>
  <si>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</si>
  <si>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</si>
  <si>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</si>
  <si>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</si>
  <si>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</si>
  <si>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</si>
  <si>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</si>
  <si>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</si>
  <si>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</si>
  <si>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</si>
  <si>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</si>
  <si>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</si>
  <si>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</si>
  <si>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</si>
  <si>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</si>
  <si>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</si>
  <si>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</si>
  <si>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</si>
  <si>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</si>
  <si>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</si>
  <si>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</si>
  <si>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</si>
  <si>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</si>
  <si>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</si>
  <si>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</si>
  <si>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</si>
  <si>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</si>
  <si>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</si>
  <si>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</si>
  <si>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</si>
  <si>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</si>
  <si>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</si>
  <si>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</si>
  <si>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</si>
  <si>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</si>
  <si>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</si>
  <si>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</si>
  <si>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</si>
  <si>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</si>
  <si>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</si>
  <si>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</si>
  <si>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</si>
  <si>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</si>
  <si>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</si>
  <si>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</si>
  <si>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</si>
  <si>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</si>
  <si>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</si>
  <si>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</si>
  <si>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</si>
  <si>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</si>
  <si>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</si>
  <si>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</si>
  <si>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</si>
  <si>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</si>
  <si>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</si>
  <si>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</si>
  <si>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</si>
  <si>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</si>
  <si>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</si>
  <si>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</si>
  <si>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</si>
  <si>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</si>
  <si>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</si>
  <si>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</si>
  <si>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</si>
  <si>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</si>
  <si>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</si>
  <si>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</si>
  <si>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</si>
  <si>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</si>
  <si>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</si>
  <si>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</si>
  <si>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</si>
  <si>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</si>
  <si>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</si>
  <si>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</si>
  <si>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</si>
  <si>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</si>
  <si>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</si>
  <si>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</si>
  <si>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</si>
  <si>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</si>
  <si>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</si>
  <si>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</si>
  <si>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</si>
  <si>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</si>
  <si>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</si>
  <si>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</si>
  <si>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</si>
  <si>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</si>
  <si>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</si>
  <si>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</si>
  <si>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</si>
  <si>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</si>
  <si>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</si>
  <si>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</si>
  <si>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</si>
  <si>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</si>
  <si>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</si>
  <si>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</si>
  <si>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</si>
  <si>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</si>
  <si>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</si>
  <si>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</si>
  <si>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</si>
  <si>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</si>
  <si>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</si>
  <si>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</si>
  <si>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</si>
  <si>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</si>
  <si>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</si>
  <si>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</si>
  <si>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</si>
  <si>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</si>
  <si>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</si>
  <si>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</si>
  <si>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</si>
  <si>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</si>
  <si>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</si>
  <si>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</si>
  <si>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</si>
  <si>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</si>
  <si>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</si>
  <si>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</si>
  <si>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</si>
  <si>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</si>
  <si>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</si>
  <si>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</si>
  <si>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</si>
  <si>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</si>
  <si>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</si>
  <si>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</si>
  <si>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</si>
  <si>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</si>
  <si>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</si>
  <si>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</si>
  <si>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</si>
  <si>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</si>
  <si>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</si>
  <si>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</si>
  <si>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</si>
  <si>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</si>
  <si>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</si>
  <si>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</si>
  <si>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</si>
  <si>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</si>
  <si>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</si>
  <si>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</si>
  <si>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</si>
  <si>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</si>
  <si>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</si>
  <si>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</si>
  <si>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</si>
  <si>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</si>
  <si>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</si>
  <si>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</si>
  <si>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</si>
  <si>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</si>
  <si>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</si>
  <si>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</si>
  <si>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</si>
  <si>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</si>
  <si>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</si>
  <si>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</si>
  <si>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</si>
  <si>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</si>
  <si>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</si>
  <si>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</si>
  <si>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</si>
  <si>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</si>
  <si>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</si>
  <si>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</si>
  <si>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</si>
  <si>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</si>
  <si>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</si>
  <si>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</si>
  <si>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</si>
  <si>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</si>
  <si>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</si>
  <si>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</si>
  <si>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</si>
  <si>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</si>
  <si>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</si>
  <si>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</si>
  <si>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</si>
  <si>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</si>
  <si>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</si>
  <si>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</si>
  <si>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</si>
  <si>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</si>
  <si>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</si>
  <si>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</si>
  <si>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</si>
  <si>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</si>
  <si>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</si>
  <si>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</si>
  <si>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</si>
  <si>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</si>
  <si>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</si>
  <si>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</si>
  <si>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</si>
  <si>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</si>
  <si>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</si>
  <si>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</si>
  <si>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</si>
  <si>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</si>
  <si>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</si>
  <si>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</si>
  <si>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</si>
  <si>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</si>
  <si>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</si>
  <si>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</si>
  <si>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</si>
  <si>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</si>
  <si>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</si>
  <si>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</si>
  <si>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</si>
  <si>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</si>
  <si>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</si>
  <si>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</si>
  <si>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</si>
  <si>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</si>
  <si>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</si>
  <si>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</si>
  <si>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</si>
  <si>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</si>
  <si>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</si>
  <si>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</si>
  <si>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</si>
  <si>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</si>
  <si>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</si>
  <si>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</si>
  <si>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</si>
  <si>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</si>
  <si>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</si>
  <si>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</si>
  <si>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</si>
  <si>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</si>
  <si>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</si>
  <si>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</si>
  <si>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</si>
  <si>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</si>
  <si>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</si>
  <si>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</si>
  <si>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</si>
  <si>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</si>
  <si>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</si>
  <si>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</si>
  <si>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</si>
  <si>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</si>
  <si>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</si>
  <si>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</si>
  <si>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</si>
  <si>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</si>
  <si>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</si>
  <si>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</si>
  <si>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</si>
  <si>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</si>
  <si>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</si>
  <si>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</si>
  <si>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</si>
  <si>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</si>
  <si>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</si>
  <si>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</si>
  <si>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</si>
  <si>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</si>
  <si>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</si>
  <si>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</si>
  <si>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</si>
  <si>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</si>
  <si>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</si>
  <si>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</si>
  <si>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</si>
  <si>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</si>
  <si>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</si>
  <si>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</si>
  <si>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</si>
  <si>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</si>
  <si>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</si>
  <si>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</si>
  <si>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</si>
  <si>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</si>
  <si>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</si>
  <si>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</si>
  <si>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</si>
  <si>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</si>
  <si>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</si>
  <si>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</si>
  <si>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</si>
  <si>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</si>
  <si>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</si>
  <si>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</si>
  <si>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</si>
  <si>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</si>
  <si>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</si>
  <si>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</si>
  <si>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</si>
  <si>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</si>
  <si>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</si>
  <si>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</si>
  <si>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</si>
  <si>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</si>
  <si>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</si>
  <si>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</si>
  <si>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</si>
  <si>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</si>
  <si>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</si>
  <si>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</si>
  <si>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</si>
  <si>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</si>
  <si>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</si>
  <si>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</si>
  <si>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</si>
  <si>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</si>
  <si>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</si>
  <si>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</si>
  <si>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</si>
  <si>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</si>
  <si>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</si>
  <si>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</si>
  <si>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</si>
  <si>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</si>
  <si>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</si>
  <si>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</si>
  <si>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</si>
  <si>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</si>
  <si>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</si>
  <si>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</si>
  <si>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</si>
  <si>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</si>
  <si>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</si>
  <si>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</si>
  <si>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</si>
  <si>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</si>
  <si>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</si>
  <si>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</si>
  <si>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</si>
  <si>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</si>
  <si>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</si>
  <si>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</si>
  <si>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</si>
  <si>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</si>
  <si>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</si>
  <si>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</si>
  <si>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</si>
  <si>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</si>
  <si>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</si>
  <si>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</si>
  <si>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</si>
  <si>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</si>
  <si>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</si>
  <si>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</si>
  <si>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</si>
  <si>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</si>
  <si>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</si>
  <si>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</si>
  <si>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</si>
  <si>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</si>
  <si>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</si>
  <si>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</si>
  <si>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</si>
  <si>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</si>
  <si>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</si>
  <si>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</si>
  <si>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</si>
  <si>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</si>
  <si>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</si>
  <si>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</si>
  <si>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</si>
  <si>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</si>
  <si>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</si>
  <si>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</si>
  <si>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</si>
  <si>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</si>
  <si>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</si>
  <si>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</si>
  <si>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</si>
  <si>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</si>
  <si>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</si>
  <si>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</si>
  <si>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</si>
  <si>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</si>
  <si>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</si>
  <si>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</si>
  <si>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</si>
  <si>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</si>
  <si>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</si>
  <si>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</si>
  <si>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</si>
  <si>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</si>
  <si>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</si>
  <si>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</si>
  <si>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</si>
  <si>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</si>
  <si>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</si>
  <si>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</si>
  <si>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</si>
  <si>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</si>
  <si>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</si>
  <si>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</si>
  <si>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</si>
  <si>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</si>
  <si>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</si>
  <si>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</si>
  <si>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</si>
  <si>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</si>
  <si>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</si>
  <si>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</si>
  <si>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</si>
  <si>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</si>
  <si>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</si>
  <si>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</si>
  <si>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</si>
  <si>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</si>
  <si>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</si>
  <si>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</si>
  <si>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</si>
  <si>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</si>
  <si>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</si>
  <si>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</si>
  <si>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</si>
  <si>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</si>
  <si>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</si>
  <si>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</si>
  <si>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</si>
  <si>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</si>
  <si>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</si>
  <si>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</si>
  <si>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</si>
  <si>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</si>
  <si>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</si>
  <si>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</si>
  <si>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</si>
  <si>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</si>
  <si>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</si>
  <si>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</si>
  <si>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</si>
  <si>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</si>
  <si>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</si>
  <si>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</si>
  <si>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</si>
  <si>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</si>
  <si>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</si>
  <si>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</si>
  <si>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</si>
  <si>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</si>
  <si>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</si>
  <si>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</si>
  <si>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</si>
  <si>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</si>
  <si>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</si>
  <si>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</si>
  <si>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</si>
  <si>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</si>
  <si>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</si>
  <si>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</si>
  <si>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</si>
  <si>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</si>
  <si>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</si>
  <si>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</si>
  <si>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</si>
  <si>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</si>
  <si>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</si>
  <si>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</si>
  <si>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</si>
  <si>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</si>
  <si>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</si>
  <si>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</si>
  <si>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</si>
  <si>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</si>
  <si>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</si>
  <si>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</si>
  <si>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</si>
  <si>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</si>
  <si>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</si>
  <si>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</si>
  <si>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</si>
  <si>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</si>
  <si>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</si>
  <si>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</si>
  <si>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</si>
  <si>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</si>
  <si>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</si>
  <si>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</si>
  <si>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</si>
  <si>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</si>
  <si>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</si>
  <si>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</si>
  <si>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</si>
  <si>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</si>
  <si>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</si>
  <si>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</si>
  <si>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</si>
  <si>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</si>
  <si>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</si>
  <si>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</si>
  <si>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</si>
  <si>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</si>
  <si>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</si>
  <si>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</si>
  <si>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</si>
  <si>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</si>
  <si>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</si>
  <si>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</si>
  <si>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</si>
  <si>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</si>
  <si>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</si>
  <si>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</si>
  <si>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</si>
  <si>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</si>
  <si>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</si>
  <si>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</si>
  <si>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</si>
  <si>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</si>
  <si>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</si>
  <si>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</si>
  <si>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</si>
  <si>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</si>
  <si>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</si>
  <si>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</si>
  <si>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</si>
  <si>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</si>
  <si>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</si>
  <si>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</si>
  <si>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</si>
  <si>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</si>
  <si>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</si>
  <si>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</si>
  <si>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</si>
  <si>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</si>
  <si>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</si>
  <si>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</si>
  <si>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</si>
  <si>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</si>
  <si>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</si>
  <si>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</si>
  <si>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</si>
  <si>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</si>
  <si>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</si>
  <si>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</si>
  <si>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</si>
  <si>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</si>
  <si>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</si>
  <si>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</si>
  <si>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</si>
  <si>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</si>
  <si>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</si>
  <si>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</si>
  <si>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</si>
  <si>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</si>
  <si>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</si>
  <si>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</si>
  <si>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</si>
  <si>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</si>
  <si>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</si>
  <si>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</si>
  <si>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</si>
  <si>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</si>
  <si>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</si>
  <si>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</si>
  <si>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</si>
  <si>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</si>
  <si>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</si>
  <si>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</si>
  <si>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</si>
  <si>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</si>
  <si>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</si>
  <si>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</si>
  <si>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</si>
  <si>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</si>
  <si>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</si>
  <si>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</si>
  <si>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</si>
  <si>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</si>
  <si>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</si>
  <si>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</si>
  <si>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</si>
  <si>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</si>
  <si>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</si>
  <si>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</si>
  <si>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</si>
  <si>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</si>
  <si>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</si>
  <si>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</si>
  <si>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</si>
  <si>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</si>
  <si>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</si>
  <si>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</si>
  <si>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</si>
  <si>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</si>
  <si>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</si>
  <si>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</si>
  <si>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</si>
  <si>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</si>
  <si>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</si>
  <si>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</si>
  <si>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</si>
  <si>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</si>
  <si>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</si>
  <si>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</si>
  <si>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</si>
  <si>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</si>
  <si>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</si>
  <si>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</si>
  <si>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</si>
  <si>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</si>
  <si>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</si>
  <si>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</si>
  <si>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</si>
  <si>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</si>
  <si>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</si>
  <si>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</si>
  <si>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</si>
  <si>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</si>
  <si>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</si>
  <si>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</si>
  <si>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</si>
  <si>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</si>
  <si>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</si>
  <si>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</si>
  <si>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</si>
  <si>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</si>
  <si>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</si>
  <si>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</si>
  <si>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</si>
  <si>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</si>
  <si>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</si>
  <si>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</si>
  <si>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</si>
  <si>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</si>
  <si>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</si>
  <si>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</si>
  <si>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</si>
  <si>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</si>
  <si>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</si>
  <si>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</si>
  <si>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</si>
  <si>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</si>
  <si>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</si>
  <si>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</si>
  <si>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</si>
  <si>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</si>
  <si>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</si>
  <si>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</si>
  <si>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</si>
  <si>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</si>
  <si>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</si>
  <si>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</si>
  <si>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</si>
  <si>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</si>
  <si>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</si>
  <si>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</si>
  <si>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</si>
  <si>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</si>
  <si>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</si>
  <si>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</si>
  <si>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</si>
  <si>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</si>
  <si>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</si>
  <si>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</si>
  <si>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</si>
  <si>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</si>
  <si>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</si>
  <si>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</si>
  <si>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</si>
  <si>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</si>
  <si>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</si>
  <si>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</si>
  <si>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</si>
  <si>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</si>
  <si>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</si>
  <si>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</si>
  <si>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</si>
  <si>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</si>
  <si>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</si>
  <si>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</si>
  <si>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</si>
  <si>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</si>
  <si>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</si>
  <si>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</si>
  <si>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</si>
  <si>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</si>
  <si>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</si>
  <si>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</si>
  <si>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</si>
  <si>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</si>
  <si>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</si>
  <si>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</si>
  <si>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</si>
  <si>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</si>
  <si>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</si>
  <si>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</si>
  <si>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</si>
  <si>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</si>
  <si>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</si>
  <si>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</si>
  <si>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</si>
  <si>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</si>
  <si>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</si>
  <si>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</si>
  <si>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</si>
  <si>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</si>
  <si>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</si>
  <si>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</si>
  <si>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</si>
  <si>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</si>
  <si>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</si>
  <si>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</si>
  <si>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</si>
  <si>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</si>
  <si>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</si>
  <si>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</si>
  <si>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</si>
  <si>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</si>
  <si>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</si>
  <si>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</si>
  <si>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</si>
  <si>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</si>
  <si>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</si>
  <si>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</si>
  <si>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</si>
  <si>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</si>
  <si>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</si>
  <si>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</si>
  <si>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</si>
  <si>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</si>
  <si>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</si>
  <si>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</si>
  <si>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</si>
  <si>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</si>
  <si>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</si>
  <si>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</si>
  <si>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</si>
  <si>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</si>
  <si>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</si>
  <si>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</si>
  <si>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</si>
  <si>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</si>
  <si>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</si>
  <si>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</si>
  <si>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</si>
  <si>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</si>
  <si>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</si>
  <si>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</si>
  <si>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</si>
  <si>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</si>
  <si>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</si>
  <si>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</si>
  <si>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</si>
  <si>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</si>
  <si>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</si>
  <si>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</si>
  <si>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</si>
  <si>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</si>
  <si>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</si>
  <si>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</si>
  <si>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</si>
  <si>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</si>
  <si>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</si>
  <si>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</si>
  <si>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</si>
  <si>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</si>
  <si>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</si>
  <si>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</si>
  <si>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</si>
  <si>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</si>
  <si>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</si>
  <si>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</si>
  <si>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</si>
  <si>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</si>
  <si>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</si>
  <si>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</si>
  <si>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</si>
  <si>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</si>
  <si>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</si>
  <si>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</si>
  <si>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</si>
  <si>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</si>
  <si>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</si>
  <si>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</si>
  <si>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</si>
  <si>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</si>
  <si>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</si>
  <si>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</si>
  <si>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</si>
  <si>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</si>
  <si>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</si>
  <si>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</si>
  <si>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</si>
  <si>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</si>
  <si>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</si>
  <si>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</si>
  <si>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</si>
  <si>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</si>
  <si>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</si>
  <si>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</si>
  <si>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</si>
  <si>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</si>
  <si>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</si>
  <si>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</si>
  <si>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</si>
  <si>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</si>
  <si>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</si>
  <si>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</si>
  <si>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</si>
  <si>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</si>
  <si>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</si>
  <si>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</si>
  <si>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</si>
  <si>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</si>
  <si>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</si>
  <si>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</si>
  <si>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</si>
  <si>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</si>
  <si>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</si>
  <si>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</si>
  <si>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</si>
  <si>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</si>
  <si>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</si>
  <si>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</si>
  <si>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</si>
  <si>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</si>
  <si>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</si>
  <si>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</si>
  <si>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</si>
  <si>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</si>
  <si>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</si>
  <si>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</si>
  <si>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</si>
  <si>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</si>
  <si>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</si>
  <si>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</si>
  <si>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</si>
  <si>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</si>
  <si>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</si>
  <si>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</si>
  <si>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</si>
  <si>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</si>
  <si>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</si>
  <si>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</si>
  <si>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</si>
  <si>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</si>
  <si>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</si>
  <si>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</si>
  <si>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</si>
  <si>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</si>
  <si>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</si>
  <si>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</si>
  <si>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</si>
  <si>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</si>
  <si>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</si>
  <si>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</si>
  <si>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</si>
  <si>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</si>
  <si>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</si>
  <si>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</si>
  <si>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</si>
  <si>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</si>
  <si>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</si>
  <si>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</si>
  <si>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</si>
  <si>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</si>
  <si>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</si>
  <si>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</si>
  <si>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</si>
  <si>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</si>
  <si>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</si>
  <si>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</si>
  <si>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</si>
  <si>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</si>
  <si>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</si>
  <si>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</si>
  <si>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</si>
  <si>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</si>
  <si>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</si>
  <si>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</si>
  <si>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</si>
  <si>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</si>
  <si>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</si>
  <si>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</si>
  <si>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</si>
  <si>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</si>
  <si>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</si>
  <si>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</si>
  <si>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</si>
  <si>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</si>
  <si>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</si>
  <si>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</si>
  <si>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</si>
  <si>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</si>
  <si>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</si>
  <si>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</si>
  <si>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</si>
  <si>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</si>
  <si>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</si>
  <si>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</si>
  <si>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</si>
  <si>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</si>
  <si>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</si>
  <si>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</si>
  <si>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</si>
  <si>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</si>
  <si>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</si>
  <si>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</si>
  <si>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</si>
  <si>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</si>
  <si>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</si>
  <si>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</si>
  <si>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</si>
  <si>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</si>
  <si>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</si>
  <si>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</si>
  <si>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</si>
  <si>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</si>
  <si>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</si>
  <si>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</si>
  <si>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</si>
  <si>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</si>
  <si>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</si>
  <si>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</si>
  <si>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</si>
  <si>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</si>
  <si>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</si>
  <si>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</si>
  <si>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</si>
  <si>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</si>
  <si>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</si>
  <si>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</si>
  <si>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</si>
  <si>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</si>
  <si>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</si>
  <si>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</si>
  <si>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</si>
  <si>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</si>
  <si>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</si>
  <si>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</si>
  <si>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</si>
  <si>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</si>
  <si>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</si>
  <si>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</si>
  <si>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</si>
  <si>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</si>
  <si>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</si>
  <si>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</si>
  <si>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</si>
  <si>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</si>
  <si>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</si>
  <si>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</si>
  <si>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</si>
  <si>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</si>
  <si>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</si>
  <si>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</si>
  <si>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</si>
  <si>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</si>
  <si>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</si>
  <si>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</si>
  <si>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</si>
  <si>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</si>
  <si>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</si>
  <si>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</si>
  <si>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</si>
  <si>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</si>
  <si>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</si>
  <si>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</si>
  <si>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</si>
  <si>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</si>
  <si>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</si>
  <si>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</si>
  <si>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</si>
  <si>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</si>
  <si>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</si>
  <si>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</si>
  <si>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</si>
  <si>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</si>
  <si>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</si>
  <si>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</si>
  <si>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</si>
  <si>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</si>
  <si>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</si>
  <si>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</si>
  <si>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</si>
  <si>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</si>
  <si>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</si>
  <si>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</si>
  <si>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</si>
  <si>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</si>
  <si>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</si>
  <si>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</si>
  <si>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</si>
  <si>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</si>
  <si>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</si>
  <si>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</si>
  <si>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</si>
  <si>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</si>
  <si>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</si>
  <si>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</si>
  <si>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</si>
  <si>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</si>
  <si>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</si>
  <si>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</si>
  <si>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</si>
  <si>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</si>
  <si>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</si>
  <si>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</si>
  <si>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</si>
  <si>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</si>
  <si>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</si>
  <si>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</si>
  <si>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</si>
  <si>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</si>
  <si>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</si>
  <si>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</si>
  <si>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</si>
  <si>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</si>
  <si>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</si>
  <si>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</si>
  <si>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</si>
  <si>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</si>
  <si>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</si>
  <si>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</si>
  <si>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</si>
  <si>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</si>
  <si>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</si>
  <si>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</si>
  <si>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</si>
  <si>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</si>
  <si>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</si>
  <si>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</si>
  <si>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</si>
  <si>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</si>
  <si>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</si>
  <si>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</si>
  <si>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</si>
  <si>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</si>
  <si>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</si>
  <si>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</si>
  <si>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</si>
  <si>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</si>
  <si>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</si>
  <si>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</si>
  <si>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</si>
  <si>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</si>
  <si>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</si>
  <si>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</si>
  <si>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</si>
  <si>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</si>
  <si>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</si>
  <si>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</si>
  <si>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</si>
  <si>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</si>
  <si>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</si>
  <si>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</si>
  <si>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</si>
  <si>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</si>
  <si>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</si>
  <si>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</si>
  <si>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</si>
  <si>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</si>
  <si>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</si>
  <si>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</si>
  <si>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</si>
  <si>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</si>
  <si>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</si>
  <si>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</si>
  <si>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</si>
  <si>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</si>
  <si>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</si>
  <si>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</si>
  <si>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</si>
  <si>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</si>
  <si>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</si>
  <si>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</si>
  <si>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</si>
  <si>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</si>
  <si>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</si>
  <si>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</si>
  <si>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</si>
  <si>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</si>
  <si>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</si>
  <si>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</si>
  <si>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</si>
  <si>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</si>
  <si>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</si>
  <si>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</si>
  <si>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</si>
  <si>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</si>
  <si>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</si>
  <si>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</si>
  <si>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</si>
  <si>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</si>
  <si>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</si>
  <si>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</si>
  <si>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</si>
  <si>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</si>
  <si>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</si>
  <si>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</si>
  <si>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</si>
  <si>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</si>
  <si>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</si>
  <si>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</si>
  <si>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</si>
  <si>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</si>
  <si>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</si>
  <si>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</si>
  <si>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</si>
  <si>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</si>
  <si>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</si>
  <si>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</si>
  <si>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</si>
  <si>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</si>
  <si>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</si>
  <si>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</si>
  <si>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</si>
  <si>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</si>
  <si>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</si>
  <si>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</si>
  <si>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</si>
  <si>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</si>
  <si>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</si>
  <si>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</si>
  <si>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</si>
  <si>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</si>
  <si>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</si>
  <si>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</si>
  <si>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</si>
  <si>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</si>
  <si>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</si>
  <si>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</si>
  <si>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</si>
  <si>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</si>
  <si>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</si>
  <si>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</si>
  <si>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</si>
  <si>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</si>
  <si>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</si>
  <si>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</si>
  <si>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</si>
  <si>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</si>
  <si>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</si>
  <si>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</si>
  <si>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</si>
  <si>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</si>
  <si>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</si>
  <si>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</si>
  <si>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</si>
  <si>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</si>
  <si>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</si>
  <si>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</si>
  <si>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</si>
  <si>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</si>
  <si>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</si>
  <si>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</si>
  <si>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</si>
  <si>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</si>
  <si>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</si>
  <si>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</si>
  <si>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</si>
  <si>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</si>
  <si>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</si>
  <si>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</si>
  <si>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</si>
  <si>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</si>
  <si>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</si>
  <si>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</si>
  <si>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</si>
  <si>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</si>
  <si>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</si>
  <si>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</si>
  <si>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</si>
  <si>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</si>
  <si>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</si>
  <si>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</si>
  <si>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</si>
  <si>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</si>
  <si>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</si>
  <si>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</si>
  <si>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</si>
  <si>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</si>
  <si>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</si>
  <si>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</si>
  <si>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</si>
  <si>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</si>
  <si>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</si>
  <si>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</si>
  <si>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</si>
  <si>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</si>
  <si>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</si>
  <si>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</si>
  <si>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</si>
  <si>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</si>
  <si>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</si>
  <si>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</si>
  <si>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</si>
  <si>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</si>
  <si>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</si>
  <si>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</si>
  <si>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</si>
  <si>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</si>
  <si>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</si>
  <si>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</si>
  <si>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</si>
  <si>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</si>
  <si>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</si>
  <si>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</si>
  <si>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</si>
  <si>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</si>
  <si>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</si>
  <si>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</si>
  <si>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</si>
  <si>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</si>
  <si>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</si>
  <si>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</si>
  <si>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</si>
  <si>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</si>
  <si>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</si>
  <si>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</si>
  <si>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</si>
  <si>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</si>
  <si>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</si>
  <si>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</si>
  <si>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</si>
  <si>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</si>
  <si>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</si>
  <si>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</si>
  <si>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</si>
  <si>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</si>
  <si>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</si>
  <si>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</si>
  <si>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</si>
  <si>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</si>
  <si>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</si>
  <si>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</si>
  <si>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</si>
  <si>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</si>
  <si>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</si>
  <si>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</si>
  <si>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</si>
  <si>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</si>
  <si>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</si>
  <si>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</si>
  <si>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</si>
  <si>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</si>
  <si>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</si>
  <si>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</si>
  <si>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</si>
  <si>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</si>
  <si>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</si>
  <si>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</si>
  <si>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</si>
  <si>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</si>
  <si>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</si>
  <si>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</si>
  <si>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</si>
  <si>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</si>
  <si>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</si>
  <si>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</si>
  <si>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</si>
  <si>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</si>
  <si>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</si>
  <si>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</si>
  <si>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</si>
  <si>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</si>
  <si>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</si>
  <si>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</si>
  <si>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</si>
  <si>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</si>
  <si>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</si>
  <si>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</si>
  <si>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</si>
  <si>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</si>
  <si>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</si>
  <si>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</si>
  <si>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</si>
  <si>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</si>
  <si>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</si>
  <si>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</si>
  <si>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</si>
  <si>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</si>
  <si>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</si>
  <si>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</si>
  <si>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</si>
  <si>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</si>
  <si>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</si>
  <si>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</si>
  <si>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</si>
  <si>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</si>
  <si>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</si>
  <si>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</si>
  <si>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</si>
  <si>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</si>
  <si>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</si>
  <si>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</si>
  <si>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</si>
  <si>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</si>
  <si>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</si>
  <si>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</si>
  <si>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</si>
  <si>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</si>
  <si>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</si>
  <si>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</si>
  <si>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</si>
  <si>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</si>
  <si>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</si>
  <si>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</si>
  <si>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</si>
  <si>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</si>
  <si>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</si>
  <si>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</si>
  <si>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</si>
  <si>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</si>
  <si>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</si>
  <si>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</si>
  <si>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</si>
  <si>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</si>
  <si>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</si>
  <si>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</si>
  <si>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</si>
  <si>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</si>
  <si>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</si>
  <si>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</si>
  <si>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</si>
  <si>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</si>
  <si>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</si>
  <si>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</si>
  <si>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</si>
  <si>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</si>
  <si>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</si>
  <si>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</si>
  <si>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</si>
  <si>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</si>
  <si>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</si>
  <si>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</si>
  <si>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</si>
  <si>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</si>
  <si>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</si>
  <si>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</si>
  <si>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</si>
  <si>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</si>
  <si>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</si>
  <si>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</si>
  <si>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</si>
  <si>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</si>
  <si>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</si>
  <si>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</si>
  <si>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</si>
  <si>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</si>
  <si>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</si>
  <si>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</si>
  <si>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</si>
  <si>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</si>
  <si>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</si>
  <si>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</si>
  <si>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</si>
  <si>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</si>
  <si>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</si>
  <si>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</si>
  <si>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</si>
  <si>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</si>
  <si>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</si>
  <si>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</si>
  <si>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</si>
  <si>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</si>
  <si>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</si>
  <si>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</si>
  <si>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</si>
  <si>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</si>
  <si>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</si>
  <si>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</si>
  <si>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</si>
  <si>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</si>
  <si>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</si>
  <si>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</si>
  <si>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</si>
  <si>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</si>
  <si>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</si>
  <si>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</si>
  <si>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</si>
  <si>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</si>
  <si>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</si>
  <si>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</si>
  <si>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</si>
  <si>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</si>
  <si>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</si>
  <si>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</si>
  <si>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</si>
  <si>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</si>
  <si>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</si>
  <si>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</si>
  <si>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</si>
  <si>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</si>
  <si>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</si>
  <si>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</si>
  <si>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</si>
  <si>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</si>
  <si>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</si>
  <si>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</si>
  <si>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</si>
  <si>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</si>
  <si>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</si>
  <si>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</si>
  <si>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</si>
  <si>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</si>
  <si>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</si>
  <si>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</si>
  <si>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</si>
  <si>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</si>
  <si>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</si>
  <si>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</si>
  <si>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</si>
  <si>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</si>
  <si>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</si>
  <si>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</si>
  <si>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</si>
  <si>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</si>
  <si>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</si>
  <si>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</si>
  <si>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</si>
  <si>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</si>
  <si>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</si>
  <si>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</si>
  <si>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</si>
  <si>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</si>
  <si>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</si>
  <si>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</si>
  <si>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</si>
  <si>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</si>
  <si>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</si>
  <si>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</si>
  <si>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</si>
  <si>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</si>
  <si>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</si>
  <si>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</si>
  <si>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</si>
  <si>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</si>
  <si>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</si>
  <si>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</si>
  <si>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</si>
  <si>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</si>
  <si>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</si>
  <si>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</si>
  <si>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</si>
  <si>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</si>
  <si>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</si>
  <si>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</si>
  <si>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</si>
  <si>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</si>
  <si>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</si>
  <si>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</si>
  <si>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</si>
  <si>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</si>
  <si>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</si>
  <si>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</si>
  <si>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</si>
  <si>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</si>
  <si>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</si>
  <si>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</si>
  <si>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</si>
  <si>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</si>
  <si>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</si>
  <si>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</si>
  <si>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</si>
  <si>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</si>
  <si>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</si>
  <si>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</si>
  <si>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</si>
  <si>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</si>
  <si>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</si>
  <si>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</si>
  <si>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</si>
  <si>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</si>
  <si>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</si>
  <si>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</si>
  <si>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</si>
  <si>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</si>
  <si>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</si>
  <si>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</si>
  <si>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</si>
  <si>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</si>
  <si>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</si>
  <si>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</si>
  <si>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</si>
  <si>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</si>
  <si>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</si>
  <si>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</si>
  <si>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</si>
  <si>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</si>
  <si>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</si>
  <si>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</si>
  <si>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</si>
  <si>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</si>
  <si>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</si>
  <si>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</si>
  <si>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</si>
  <si>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</si>
  <si>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</si>
  <si>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</si>
  <si>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</si>
  <si>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</si>
  <si>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</si>
  <si>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</si>
  <si>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</si>
  <si>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</si>
  <si>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</si>
  <si>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</si>
  <si>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</si>
  <si>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</si>
  <si>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</si>
  <si>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</si>
  <si>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</si>
  <si>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</si>
  <si>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</si>
  <si>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</si>
  <si>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</si>
  <si>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</si>
  <si>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</si>
  <si>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</si>
  <si>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</si>
  <si>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</si>
  <si>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</si>
  <si>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</si>
  <si>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</si>
  <si>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</si>
  <si>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</si>
  <si>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</si>
  <si>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</si>
  <si>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</si>
  <si>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</si>
  <si>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</si>
  <si>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</si>
  <si>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</si>
  <si>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</si>
  <si>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</si>
  <si>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</si>
  <si>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</si>
  <si>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</si>
  <si>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</si>
  <si>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</si>
  <si>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</si>
  <si>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</si>
  <si>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</si>
  <si>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</si>
  <si>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</si>
  <si>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</si>
  <si>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</si>
  <si>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</si>
  <si>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</si>
  <si>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</si>
  <si>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</si>
  <si>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</si>
  <si>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</si>
  <si>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</si>
  <si>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</si>
  <si>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</si>
  <si>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</si>
  <si>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</si>
  <si>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</si>
  <si>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</si>
  <si>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</si>
  <si>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</si>
  <si>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</si>
  <si>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</si>
  <si>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</si>
  <si>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</si>
  <si>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</si>
  <si>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</si>
  <si>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</si>
  <si>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</si>
  <si>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</si>
  <si>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</si>
  <si>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</si>
  <si>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</si>
  <si>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</si>
  <si>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</si>
  <si>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</si>
  <si>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</si>
  <si>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</si>
  <si>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</si>
  <si>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</si>
  <si>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</si>
  <si>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</si>
  <si>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</si>
  <si>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</si>
  <si>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</si>
  <si>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</si>
  <si>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</si>
  <si>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</si>
  <si>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</si>
  <si>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</si>
  <si>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</si>
  <si>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</si>
  <si>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</si>
  <si>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</si>
  <si>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</si>
  <si>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</si>
  <si>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</si>
  <si>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</si>
  <si>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</si>
  <si>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</si>
  <si>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</si>
  <si>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</si>
  <si>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</si>
  <si>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</si>
  <si>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</si>
  <si>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</si>
  <si>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</si>
  <si>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</si>
  <si>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</si>
  <si>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</si>
  <si>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</si>
  <si>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</si>
  <si>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</si>
  <si>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</si>
  <si>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</si>
  <si>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</si>
  <si>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</si>
  <si>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</si>
  <si>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</si>
  <si>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</si>
  <si>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</si>
  <si>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</si>
  <si>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</si>
  <si>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</si>
  <si>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</si>
  <si>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</si>
  <si>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</si>
  <si>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</si>
  <si>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</si>
  <si>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</si>
  <si>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</si>
  <si>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</si>
  <si>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</si>
  <si>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</si>
  <si>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</si>
  <si>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</si>
  <si>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</si>
  <si>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</si>
  <si>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</si>
  <si>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</si>
  <si>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</si>
  <si>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</si>
  <si>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</si>
  <si>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</si>
  <si>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</si>
  <si>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</si>
  <si>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</si>
  <si>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</si>
  <si>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</si>
  <si>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</si>
  <si>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</si>
  <si>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</si>
  <si>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</si>
  <si>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</si>
  <si>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</si>
  <si>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</si>
  <si>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</si>
  <si>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</si>
  <si>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</si>
  <si>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</si>
  <si>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</si>
  <si>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</si>
  <si>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</si>
  <si>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</si>
  <si>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</si>
  <si>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</si>
  <si>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</si>
  <si>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</si>
  <si>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</si>
  <si>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</si>
  <si>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</si>
  <si>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</si>
  <si>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</si>
  <si>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</si>
  <si>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</si>
  <si>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</si>
  <si>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</si>
  <si>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</si>
  <si>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</si>
  <si>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</si>
  <si>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</si>
  <si>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</si>
  <si>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</si>
  <si>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</si>
  <si>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</si>
  <si>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</si>
  <si>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</si>
  <si>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</si>
  <si>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</si>
  <si>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</si>
  <si>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</si>
  <si>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</si>
  <si>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</si>
  <si>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</si>
  <si>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</si>
  <si>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</si>
  <si>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</si>
  <si>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</si>
  <si>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</si>
  <si>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</si>
  <si>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</si>
  <si>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</si>
  <si>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</si>
  <si>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</si>
  <si>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</si>
  <si>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</si>
  <si>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</si>
  <si>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</si>
  <si>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</si>
  <si>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</si>
  <si>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</si>
  <si>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</si>
  <si>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</si>
  <si>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</si>
  <si>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</si>
  <si>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</si>
  <si>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</si>
  <si>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</si>
  <si>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</si>
  <si>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</si>
  <si>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</si>
  <si>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</si>
  <si>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</si>
  <si>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</si>
  <si>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</si>
  <si>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</si>
  <si>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</si>
  <si>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</si>
  <si>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</si>
  <si>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</si>
  <si>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</si>
  <si>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</si>
  <si>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</si>
  <si>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</si>
  <si>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</si>
  <si>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</si>
  <si>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</si>
  <si>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</si>
  <si>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</si>
  <si>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</si>
  <si>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</si>
  <si>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</si>
  <si>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</si>
  <si>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</si>
  <si>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</si>
  <si>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</si>
  <si>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</si>
  <si>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</si>
  <si>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</si>
  <si>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</si>
  <si>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</si>
  <si>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</si>
  <si>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</si>
  <si>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</si>
  <si>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</si>
  <si>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</si>
  <si>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</si>
  <si>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</si>
  <si>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</si>
  <si>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</si>
  <si>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</si>
  <si>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</si>
  <si>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</si>
  <si>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</si>
  <si>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</si>
  <si>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</si>
  <si>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</si>
  <si>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</si>
  <si>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</si>
  <si>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</si>
  <si>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</si>
  <si>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</si>
  <si>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</si>
  <si>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</si>
  <si>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</si>
  <si>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</si>
  <si>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</si>
  <si>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</si>
  <si>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</si>
  <si>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</si>
  <si>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</si>
  <si>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</si>
  <si>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</si>
  <si>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</si>
  <si>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</si>
  <si>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</si>
  <si>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</si>
  <si>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</si>
  <si>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</si>
  <si>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</si>
  <si>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</si>
  <si>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</si>
  <si>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</si>
  <si>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</si>
  <si>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</si>
  <si>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</si>
  <si>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</si>
  <si>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</si>
  <si>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</si>
  <si>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</si>
  <si>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</si>
  <si>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</si>
  <si>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</si>
  <si>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</si>
  <si>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</si>
  <si>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</si>
  <si>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</si>
  <si>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</si>
  <si>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</si>
  <si>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</si>
  <si>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</si>
  <si>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</si>
  <si>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</si>
  <si>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</si>
  <si>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</si>
  <si>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</si>
  <si>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</si>
  <si>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</si>
  <si>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</si>
  <si>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</si>
  <si>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</si>
  <si>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</si>
  <si>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</si>
  <si>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</si>
  <si>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</si>
  <si>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</si>
  <si>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</si>
  <si>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</si>
  <si>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</si>
  <si>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</si>
  <si>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</si>
  <si>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</si>
  <si>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</si>
  <si>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</si>
  <si>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</si>
  <si>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</si>
  <si>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</si>
  <si>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</si>
  <si>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</si>
  <si>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</si>
  <si>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</si>
  <si>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</si>
  <si>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</si>
  <si>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</si>
  <si>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</si>
  <si>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</si>
  <si>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</si>
  <si>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</si>
  <si>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</si>
  <si>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</si>
  <si>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</si>
  <si>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</si>
  <si>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</si>
  <si>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</si>
  <si>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</si>
  <si>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</si>
  <si>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</si>
  <si>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</si>
  <si>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</si>
  <si>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</si>
  <si>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</si>
  <si>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</si>
  <si>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</si>
  <si>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</si>
  <si>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</si>
  <si>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</si>
  <si>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</si>
  <si>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</si>
  <si>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</si>
  <si>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</si>
  <si>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</si>
  <si>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</si>
  <si>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</si>
  <si>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</si>
  <si>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</si>
  <si>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</si>
  <si>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</si>
  <si>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</si>
  <si>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</si>
  <si>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</si>
  <si>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</si>
  <si>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</si>
  <si>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</si>
  <si>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</si>
  <si>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</si>
  <si>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</si>
  <si>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</si>
  <si>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</si>
  <si>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</si>
  <si>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</si>
  <si>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</si>
  <si>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</si>
  <si>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</si>
  <si>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</si>
  <si>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</si>
  <si>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</si>
  <si>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</si>
  <si>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</si>
  <si>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</si>
  <si>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</si>
  <si>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</si>
  <si>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</si>
  <si>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</si>
  <si>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</si>
  <si>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</si>
  <si>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</si>
  <si>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</si>
  <si>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</si>
  <si>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</si>
  <si>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</si>
  <si>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</si>
  <si>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</si>
  <si>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</si>
  <si>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</si>
  <si>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</si>
  <si>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</si>
  <si>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</si>
  <si>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</si>
  <si>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</si>
  <si>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</si>
  <si>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</si>
  <si>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</si>
  <si>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</si>
  <si>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</si>
  <si>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</si>
  <si>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</si>
  <si>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</si>
  <si>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</si>
  <si>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</si>
  <si>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</si>
  <si>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</si>
  <si>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</si>
  <si>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</si>
  <si>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</si>
  <si>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</si>
  <si>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</si>
  <si>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</si>
  <si>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</si>
  <si>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</si>
  <si>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</si>
  <si>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</si>
  <si>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</si>
  <si>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</si>
  <si>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</si>
  <si>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</si>
  <si>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</si>
  <si>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</si>
  <si>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</si>
  <si>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</si>
  <si>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</si>
  <si>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</si>
  <si>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</si>
  <si>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</si>
  <si>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</si>
  <si>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</si>
  <si>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</si>
  <si>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</si>
  <si>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</si>
  <si>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</si>
  <si>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</si>
  <si>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</si>
  <si>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</si>
  <si>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</si>
  <si>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</si>
  <si>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</si>
  <si>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</si>
  <si>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</si>
  <si>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</si>
  <si>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</si>
  <si>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</si>
  <si>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</si>
  <si>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</si>
  <si>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</si>
  <si>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</si>
  <si>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</si>
  <si>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</si>
  <si>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</si>
  <si>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</si>
  <si>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</si>
  <si>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</si>
  <si>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</si>
  <si>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</si>
  <si>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</si>
  <si>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</si>
  <si>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</si>
  <si>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</si>
  <si>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</si>
  <si>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</si>
  <si>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</si>
  <si>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</si>
  <si>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</si>
  <si>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</si>
  <si>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</si>
  <si>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</si>
  <si>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</si>
  <si>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</si>
  <si>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</si>
  <si>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</si>
  <si>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</si>
  <si>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</si>
  <si>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</si>
  <si>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</si>
  <si>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</si>
  <si>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</si>
  <si>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</si>
  <si>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</si>
  <si>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</si>
  <si>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</si>
  <si>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</si>
  <si>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</si>
  <si>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</si>
  <si>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</si>
  <si>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</si>
  <si>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</si>
  <si>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</si>
  <si>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</si>
  <si>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</si>
  <si>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</si>
  <si>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</si>
  <si>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</si>
  <si>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</si>
  <si>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</si>
  <si>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</si>
  <si>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</si>
  <si>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</si>
  <si>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</si>
  <si>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</si>
  <si>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</si>
  <si>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</si>
  <si>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</si>
  <si>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</si>
  <si>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</si>
  <si>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</si>
  <si>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</si>
  <si>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</si>
  <si>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</si>
  <si>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</si>
  <si>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</si>
  <si>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</si>
  <si>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</si>
  <si>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</si>
  <si>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</si>
  <si>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</si>
  <si>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</si>
  <si>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</si>
  <si>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</si>
  <si>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</si>
  <si>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</si>
  <si>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</si>
  <si>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</si>
  <si>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</si>
  <si>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</si>
  <si>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</si>
  <si>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</si>
  <si>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</si>
  <si>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</si>
  <si>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</si>
  <si>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</si>
  <si>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</si>
  <si>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</si>
  <si>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</si>
  <si>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</si>
  <si>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</si>
  <si>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</si>
  <si>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</si>
  <si>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</si>
  <si>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</si>
  <si>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</si>
  <si>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</si>
  <si>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</si>
  <si>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</si>
  <si>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</si>
  <si>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</si>
  <si>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</si>
  <si>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</si>
  <si>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</si>
  <si>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</si>
  <si>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</si>
  <si>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</si>
  <si>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</si>
  <si>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</si>
  <si>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</si>
  <si>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</si>
  <si>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</si>
  <si>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</si>
  <si>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</si>
  <si>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</si>
  <si>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</si>
  <si>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</si>
  <si>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</si>
  <si>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</si>
  <si>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</si>
  <si>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</si>
  <si>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</si>
  <si>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</si>
  <si>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</si>
  <si>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</si>
  <si>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</si>
  <si>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</si>
  <si>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</si>
  <si>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</si>
  <si>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</si>
  <si>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</si>
  <si>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</si>
  <si>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</si>
  <si>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</si>
  <si>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</si>
  <si>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</si>
  <si>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</si>
  <si>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</si>
  <si>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</si>
  <si>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</si>
  <si>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</si>
  <si>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</si>
  <si>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</si>
  <si>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</si>
  <si>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</si>
  <si>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</si>
  <si>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</si>
  <si>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</si>
  <si>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</si>
  <si>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</si>
  <si>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</si>
  <si>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</si>
  <si>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</si>
  <si>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</si>
  <si>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</si>
  <si>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</si>
  <si>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</si>
  <si>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</si>
  <si>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</si>
  <si>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</si>
  <si>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</si>
  <si>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</si>
  <si>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</si>
  <si>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</si>
  <si>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</si>
  <si>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</si>
  <si>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</si>
  <si>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</si>
  <si>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</si>
  <si>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</si>
  <si>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</si>
  <si>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</si>
  <si>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</si>
  <si>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</si>
  <si>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</si>
  <si>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</si>
  <si>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</si>
  <si>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</si>
  <si>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</si>
  <si>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</si>
  <si>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</si>
  <si>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</si>
  <si>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</si>
  <si>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</si>
  <si>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</si>
  <si>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</si>
  <si>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</si>
  <si>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</si>
  <si>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</si>
  <si>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</si>
  <si>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</si>
  <si>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</si>
  <si>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</si>
  <si>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</si>
  <si>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</si>
  <si>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</si>
  <si>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</si>
  <si>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</si>
  <si>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</si>
  <si>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</si>
  <si>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</si>
  <si>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</si>
  <si>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</si>
  <si>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</si>
  <si>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</si>
  <si>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</si>
  <si>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</si>
  <si>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</si>
  <si>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</si>
  <si>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</si>
  <si>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</si>
  <si>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</si>
  <si>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</si>
  <si>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</si>
  <si>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</si>
  <si>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</si>
  <si>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</si>
  <si>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</si>
  <si>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</si>
  <si>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</si>
  <si>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</si>
  <si>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</si>
  <si>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</si>
  <si>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</si>
  <si>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</si>
  <si>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</si>
  <si>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</si>
  <si>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</si>
  <si>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</si>
  <si>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</si>
  <si>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</si>
  <si>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</si>
  <si>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</si>
  <si>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</si>
  <si>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</si>
  <si>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</si>
  <si>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</si>
  <si>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</si>
  <si>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</si>
  <si>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</si>
  <si>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</si>
  <si>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</si>
  <si>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</si>
  <si>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</si>
  <si>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</si>
  <si>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</si>
  <si>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</si>
  <si>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</si>
  <si>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</si>
  <si>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</si>
  <si>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</si>
  <si>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</si>
  <si>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</si>
  <si>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</si>
  <si>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</si>
  <si>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</si>
  <si>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</si>
  <si>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</si>
  <si>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</si>
  <si>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</si>
  <si>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</si>
  <si>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</si>
  <si>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</si>
  <si>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</si>
  <si>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</si>
  <si>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</si>
  <si>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</si>
  <si>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</si>
  <si>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</si>
  <si>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</si>
  <si>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</si>
  <si>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</si>
  <si>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</si>
  <si>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</si>
  <si>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</si>
  <si>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</si>
  <si>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</si>
  <si>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</si>
  <si>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</si>
  <si>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</si>
  <si>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</si>
  <si>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</si>
  <si>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</si>
  <si>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</si>
  <si>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</si>
  <si>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</si>
  <si>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</si>
  <si>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</si>
  <si>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</si>
  <si>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</si>
  <si>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</si>
  <si>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</si>
  <si>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</si>
  <si>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</si>
  <si>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</si>
  <si>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</si>
  <si>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</si>
  <si>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</si>
  <si>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</si>
  <si>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</si>
  <si>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</si>
  <si>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</si>
  <si>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</si>
  <si>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</si>
  <si>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</si>
  <si>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</si>
  <si>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</si>
  <si>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</si>
  <si>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</si>
  <si>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</si>
  <si>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</si>
  <si>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</si>
  <si>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</si>
  <si>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</si>
  <si>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</si>
  <si>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</si>
  <si>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</si>
  <si>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</si>
  <si>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</si>
  <si>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</si>
  <si>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</si>
  <si>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</si>
  <si>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</si>
  <si>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</si>
  <si>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</si>
  <si>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</si>
  <si>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</si>
  <si>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</si>
  <si>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</si>
  <si>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</si>
  <si>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</si>
  <si>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</si>
  <si>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</si>
  <si>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</si>
  <si>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</si>
  <si>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</si>
  <si>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</si>
  <si>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</si>
  <si>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</si>
  <si>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</si>
  <si>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</si>
  <si>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</si>
  <si>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</si>
  <si>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</si>
  <si>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</si>
  <si>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</si>
  <si>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</si>
  <si>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</si>
  <si>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</si>
  <si>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</si>
  <si>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</si>
  <si>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</si>
  <si>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</si>
  <si>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</si>
  <si>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</si>
  <si>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</si>
  <si>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</si>
  <si>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</si>
  <si>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</si>
  <si>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</si>
  <si>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</si>
  <si>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</si>
  <si>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</si>
  <si>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</si>
  <si>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</si>
  <si>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</si>
  <si>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</si>
  <si>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</si>
  <si>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</si>
  <si>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</si>
  <si>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</si>
  <si>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</si>
  <si>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</si>
  <si>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</si>
  <si>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</si>
  <si>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</si>
  <si>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</si>
  <si>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</si>
  <si>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</si>
  <si>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</si>
  <si>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</si>
  <si>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</si>
  <si>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</si>
  <si>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</si>
  <si>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</si>
  <si>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</si>
  <si>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</si>
  <si>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</si>
  <si>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</si>
  <si>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</si>
  <si>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</si>
  <si>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</si>
  <si>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</si>
  <si>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</si>
  <si>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</si>
  <si>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</si>
  <si>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</si>
  <si>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</si>
  <si>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</si>
  <si>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</si>
  <si>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</si>
  <si>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</si>
  <si>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</si>
  <si>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</si>
  <si>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</si>
  <si>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</si>
  <si>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</si>
  <si>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</si>
  <si>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</si>
  <si>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</si>
  <si>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</si>
  <si>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</si>
  <si>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</si>
  <si>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</si>
  <si>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</si>
  <si>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</si>
  <si>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</si>
  <si>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</si>
  <si>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</si>
  <si>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</si>
  <si>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</si>
  <si>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</si>
  <si>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</si>
  <si>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</si>
  <si>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</si>
  <si>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</si>
  <si>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</si>
  <si>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</si>
  <si>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</si>
  <si>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</si>
  <si>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</si>
  <si>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</si>
  <si>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</si>
  <si>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</si>
  <si>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</si>
  <si>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</si>
  <si>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</si>
  <si>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</si>
  <si>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</si>
  <si>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</si>
  <si>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</si>
  <si>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</si>
  <si>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</si>
  <si>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</si>
  <si>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</si>
  <si>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</si>
  <si>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</si>
  <si>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</si>
  <si>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</si>
  <si>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</si>
  <si>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</si>
  <si>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</si>
  <si>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</si>
  <si>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</si>
  <si>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</si>
  <si>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</si>
  <si>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</si>
  <si>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</si>
  <si>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</si>
  <si>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</si>
  <si>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</si>
  <si>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</si>
  <si>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</si>
  <si>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</si>
  <si>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</si>
  <si>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</si>
  <si>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</si>
  <si>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</si>
  <si>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</si>
  <si>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</si>
  <si>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</si>
  <si>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</si>
  <si>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</si>
  <si>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</si>
  <si>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</si>
  <si>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</si>
  <si>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</si>
  <si>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</si>
  <si>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</si>
  <si>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</si>
  <si>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</si>
  <si>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</si>
  <si>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</si>
  <si>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</si>
  <si>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</si>
  <si>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</si>
  <si>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</si>
  <si>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</si>
  <si>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</si>
  <si>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</si>
  <si>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</si>
  <si>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</si>
  <si>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</si>
  <si>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</si>
  <si>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</si>
  <si>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</si>
  <si>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</si>
  <si>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</si>
  <si>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</si>
  <si>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</si>
  <si>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</si>
  <si>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</si>
  <si>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</si>
  <si>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</si>
  <si>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</si>
  <si>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</si>
  <si>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</si>
  <si>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</si>
  <si>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</si>
  <si>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</si>
  <si>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</si>
  <si>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</si>
  <si>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</si>
  <si>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</si>
  <si>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</si>
  <si>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</si>
  <si>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</si>
  <si>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</si>
  <si>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</si>
  <si>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</si>
  <si>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</si>
  <si>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</si>
  <si>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</si>
  <si>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</si>
  <si>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</si>
  <si>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</si>
  <si>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</si>
  <si>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</si>
  <si>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</si>
  <si>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</si>
  <si>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</si>
  <si>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</si>
  <si>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</si>
  <si>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</si>
  <si>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</si>
  <si>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</si>
  <si>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</si>
  <si>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</si>
  <si>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</si>
  <si>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</si>
  <si>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</si>
  <si>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</si>
  <si>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</si>
  <si>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</si>
  <si>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</si>
  <si>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</si>
  <si>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</si>
  <si>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</si>
  <si>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</si>
  <si>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</si>
  <si>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</si>
  <si>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</si>
  <si>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</si>
  <si>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</si>
  <si>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</si>
  <si>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</si>
  <si>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</si>
  <si>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</si>
  <si>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</si>
  <si>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</si>
  <si>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</si>
  <si>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</si>
  <si>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</si>
  <si>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</si>
  <si>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</si>
  <si>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</si>
  <si>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</si>
  <si>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</si>
  <si>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</si>
  <si>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</si>
  <si>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</si>
  <si>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</si>
  <si>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</si>
  <si>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</si>
  <si>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</si>
  <si>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</si>
  <si>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</si>
  <si>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</si>
  <si>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</si>
  <si>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</si>
  <si>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</si>
  <si>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</si>
  <si>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</si>
  <si>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</si>
  <si>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</si>
  <si>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</si>
  <si>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</si>
  <si>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</si>
  <si>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</si>
  <si>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</si>
  <si>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</si>
  <si>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</si>
  <si>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</si>
  <si>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</si>
  <si>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</si>
  <si>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</si>
  <si>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</si>
  <si>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</si>
  <si>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</si>
  <si>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</si>
  <si>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</si>
  <si>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</si>
  <si>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</si>
  <si>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</si>
  <si>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</si>
  <si>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</si>
  <si>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</si>
  <si>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</si>
  <si>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</si>
  <si>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</si>
  <si>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</si>
  <si>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</si>
  <si>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</si>
  <si>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</si>
  <si>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</si>
  <si>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</si>
  <si>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</si>
  <si>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</si>
  <si>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</si>
  <si>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</si>
  <si>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</si>
  <si>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</si>
  <si>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</si>
  <si>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</si>
  <si>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</si>
  <si>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</si>
  <si>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</si>
  <si>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</si>
  <si>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</si>
  <si>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</si>
  <si>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</si>
  <si>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</si>
  <si>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</si>
  <si>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</si>
  <si>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</si>
  <si>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</si>
  <si>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</si>
  <si>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</si>
  <si>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</si>
  <si>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</si>
  <si>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</si>
  <si>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</si>
  <si>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</si>
  <si>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</si>
  <si>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</si>
  <si>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</si>
  <si>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</si>
  <si>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</si>
  <si>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</si>
  <si>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</si>
  <si>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</si>
  <si>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</si>
  <si>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</si>
  <si>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</si>
  <si>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</si>
  <si>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</si>
  <si>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</si>
  <si>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</si>
  <si>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</si>
  <si>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</si>
  <si>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</si>
  <si>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</si>
  <si>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</si>
  <si>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</si>
  <si>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</si>
  <si>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</si>
  <si>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</si>
  <si>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</si>
  <si>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</si>
  <si>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</si>
  <si>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</si>
  <si>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</si>
  <si>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</si>
  <si>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</si>
  <si>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</si>
  <si>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</si>
  <si>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</si>
  <si>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</si>
  <si>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</si>
  <si>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</si>
  <si>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</si>
  <si>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</si>
  <si>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</si>
  <si>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</si>
  <si>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</si>
  <si>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</si>
  <si>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</si>
  <si>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</si>
  <si>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</si>
  <si>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</si>
  <si>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</si>
  <si>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</si>
  <si>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</si>
  <si>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</si>
  <si>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</si>
  <si>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</si>
  <si>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</si>
  <si>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</si>
  <si>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</si>
  <si>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</si>
  <si>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</si>
  <si>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</si>
  <si>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</si>
  <si>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</si>
  <si>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</si>
  <si>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</si>
  <si>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</si>
  <si>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</si>
  <si>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</si>
  <si>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</si>
  <si>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</si>
  <si>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</si>
  <si>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</si>
  <si>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</si>
  <si>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</si>
  <si>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</si>
  <si>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</si>
  <si>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</si>
  <si>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</si>
  <si>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</si>
  <si>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</si>
  <si>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</si>
  <si>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</si>
  <si>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</si>
  <si>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</si>
  <si>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</si>
  <si>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</si>
  <si>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</si>
  <si>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</si>
  <si>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</si>
  <si>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</si>
  <si>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</si>
  <si>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</si>
  <si>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</si>
  <si>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</si>
  <si>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</si>
  <si>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</si>
  <si>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</si>
  <si>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</si>
  <si>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</si>
  <si>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</si>
  <si>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</si>
  <si>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</si>
  <si>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</si>
  <si>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</si>
  <si>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</si>
  <si>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</si>
  <si>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</si>
  <si>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</si>
  <si>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</si>
  <si>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</si>
  <si>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</si>
  <si>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</si>
  <si>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</si>
  <si>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</si>
  <si>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</si>
  <si>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</si>
  <si>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</si>
  <si>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</si>
  <si>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</si>
  <si>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</si>
  <si>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</si>
  <si>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</si>
  <si>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</si>
  <si>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</si>
  <si>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</si>
  <si>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</si>
  <si>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</si>
  <si>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</si>
  <si>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</si>
  <si>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</si>
  <si>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</si>
  <si>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</si>
  <si>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</si>
  <si>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</si>
  <si>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</si>
  <si>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</si>
  <si>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</si>
  <si>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</si>
  <si>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</si>
  <si>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</si>
  <si>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</si>
  <si>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</si>
  <si>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</si>
  <si>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</si>
  <si>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</si>
  <si>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</si>
  <si>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</si>
  <si>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</si>
  <si>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</si>
  <si>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</si>
  <si>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</si>
  <si>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</si>
  <si>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</si>
  <si>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</si>
  <si>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</si>
  <si>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</si>
  <si>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</si>
  <si>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</si>
  <si>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</si>
  <si>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</si>
  <si>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</si>
  <si>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</si>
  <si>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</si>
  <si>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</si>
  <si>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</si>
  <si>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</si>
  <si>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</si>
  <si>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</si>
  <si>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</si>
  <si>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</si>
  <si>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</si>
  <si>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</si>
  <si>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</si>
  <si>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</si>
  <si>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</si>
  <si>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</si>
  <si>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</si>
  <si>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</si>
  <si>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</si>
  <si>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</si>
  <si>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</si>
  <si>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</si>
  <si>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</si>
  <si>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</si>
  <si>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</si>
  <si>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</si>
  <si>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</si>
  <si>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</si>
  <si>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</si>
  <si>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</si>
  <si>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</si>
  <si>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</si>
  <si>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</si>
  <si>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</si>
  <si>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</si>
  <si>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</si>
  <si>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</si>
  <si>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</si>
  <si>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</si>
  <si>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</si>
  <si>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</si>
  <si>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</si>
  <si>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</si>
  <si>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</si>
  <si>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</si>
  <si>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</si>
  <si>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</si>
  <si>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</si>
  <si>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</si>
  <si>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</si>
  <si>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</si>
  <si>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</si>
  <si>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</si>
  <si>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</si>
  <si>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</si>
  <si>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</si>
  <si>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</si>
  <si>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</si>
  <si>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</si>
  <si>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</si>
  <si>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</si>
  <si>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</si>
  <si>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</si>
  <si>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</si>
  <si>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</si>
  <si>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</si>
  <si>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</si>
  <si>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</si>
  <si>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</si>
  <si>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</si>
  <si>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</si>
  <si>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</si>
  <si>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</si>
  <si>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</si>
  <si>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</si>
  <si>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</si>
  <si>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</si>
  <si>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</si>
  <si>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</si>
  <si>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</si>
  <si>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</si>
  <si>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</si>
  <si>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</si>
  <si>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</si>
  <si>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</si>
  <si>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</si>
  <si>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</si>
  <si>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</si>
  <si>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</si>
  <si>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</si>
  <si>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</si>
  <si>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</si>
  <si>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</si>
  <si>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</si>
  <si>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</si>
  <si>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</si>
  <si>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</si>
  <si>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</si>
  <si>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</si>
  <si>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</si>
  <si>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</si>
  <si>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</si>
  <si>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</si>
  <si>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</si>
  <si>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</si>
  <si>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</si>
  <si>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</si>
  <si>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</si>
  <si>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</si>
  <si>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</si>
  <si>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</si>
  <si>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</si>
  <si>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</si>
  <si>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</si>
  <si>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</si>
  <si>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</si>
  <si>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</si>
  <si>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</si>
  <si>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</si>
  <si>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</si>
  <si>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</si>
  <si>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</si>
  <si>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</si>
  <si>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</si>
  <si>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</si>
  <si>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</si>
  <si>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</si>
  <si>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</si>
  <si>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</si>
  <si>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</si>
  <si>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</si>
  <si>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</si>
  <si>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</si>
  <si>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</si>
  <si>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</si>
  <si>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</si>
  <si>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</si>
  <si>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</si>
  <si>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</si>
  <si>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</si>
  <si>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</si>
  <si>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</si>
  <si>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</si>
  <si>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</si>
  <si>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</si>
  <si>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</si>
  <si>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</si>
  <si>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</si>
  <si>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</si>
  <si>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</si>
  <si>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</si>
  <si>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</si>
  <si>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</si>
  <si>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</si>
  <si>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</si>
  <si>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</si>
  <si>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</si>
  <si>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</si>
  <si>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</si>
  <si>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</si>
  <si>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</si>
  <si>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</si>
  <si>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</si>
  <si>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</si>
  <si>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</si>
  <si>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</si>
  <si>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</si>
  <si>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</si>
  <si>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</si>
  <si>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</si>
  <si>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</si>
  <si>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</si>
  <si>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</si>
  <si>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</si>
  <si>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</si>
  <si>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</si>
  <si>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</si>
  <si>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</si>
  <si>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</si>
  <si>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</si>
  <si>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</si>
  <si>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</si>
  <si>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</si>
  <si>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</si>
  <si>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</si>
  <si>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</si>
  <si>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</si>
  <si>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</si>
  <si>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</si>
  <si>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</si>
  <si>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</si>
  <si>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</si>
  <si>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</si>
  <si>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</si>
  <si>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</si>
  <si>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</si>
  <si>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</si>
  <si>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</si>
  <si>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</si>
  <si>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</si>
  <si>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</si>
  <si>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</si>
  <si>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</si>
  <si>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</si>
  <si>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</si>
  <si>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</si>
  <si>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</si>
  <si>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</si>
  <si>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</si>
  <si>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</si>
  <si>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</si>
  <si>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</si>
  <si>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</si>
  <si>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</si>
  <si>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</si>
  <si>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</si>
  <si>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</si>
  <si>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</si>
  <si>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</si>
  <si>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</si>
  <si>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</si>
  <si>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</si>
  <si>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</si>
  <si>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</si>
  <si>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</si>
  <si>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</si>
  <si>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</si>
  <si>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</si>
  <si>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</si>
  <si>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</si>
  <si>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</si>
  <si>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</si>
  <si>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</si>
  <si>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</si>
  <si>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</si>
  <si>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</si>
  <si>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</si>
  <si>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</si>
  <si>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</si>
  <si>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</si>
  <si>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</si>
  <si>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</si>
  <si>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</si>
  <si>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</si>
  <si>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</si>
  <si>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</si>
  <si>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</si>
  <si>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</si>
  <si>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</si>
  <si>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</si>
  <si>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</si>
  <si>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</si>
  <si>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</si>
  <si>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</si>
  <si>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</si>
  <si>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</si>
  <si>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</si>
  <si>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</si>
  <si>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</si>
  <si>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</si>
  <si>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</si>
  <si>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</si>
  <si>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</si>
  <si>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</si>
  <si>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</si>
  <si>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</si>
  <si>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</si>
  <si>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</si>
  <si>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</si>
  <si>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</si>
  <si>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</si>
  <si>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</si>
  <si>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</si>
  <si>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</si>
  <si>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</si>
  <si>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</si>
  <si>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</si>
  <si>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</si>
  <si>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</si>
  <si>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</si>
  <si>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</si>
  <si>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</si>
  <si>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</si>
  <si>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</si>
  <si>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</si>
  <si>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</si>
  <si>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</si>
  <si>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</si>
  <si>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</si>
  <si>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</si>
  <si>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</si>
  <si>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</si>
  <si>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</si>
  <si>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</si>
  <si>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</si>
  <si>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</si>
  <si>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</si>
  <si>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</si>
  <si>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</si>
  <si>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</si>
  <si>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</si>
  <si>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</si>
  <si>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</si>
  <si>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</si>
  <si>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</si>
  <si>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</si>
  <si>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</si>
  <si>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</si>
  <si>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</si>
  <si>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</si>
  <si>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</si>
  <si>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</si>
  <si>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</si>
  <si>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</si>
  <si>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</si>
  <si>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</si>
  <si>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</si>
  <si>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</si>
  <si>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</si>
  <si>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</si>
  <si>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</si>
  <si>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</si>
  <si>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</si>
  <si>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</si>
  <si>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</si>
  <si>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</si>
  <si>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</si>
  <si>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</si>
  <si>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</si>
  <si>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</si>
  <si>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</si>
  <si>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</si>
  <si>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</si>
  <si>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</si>
  <si>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</si>
  <si>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</si>
  <si>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</si>
  <si>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</si>
  <si>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</si>
  <si>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</si>
  <si>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</si>
  <si>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</si>
  <si>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</si>
  <si>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</si>
  <si>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</si>
  <si>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</si>
  <si>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</si>
  <si>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</si>
  <si>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</si>
  <si>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</si>
  <si>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</si>
  <si>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</si>
  <si>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</si>
  <si>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</si>
  <si>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</si>
  <si>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</si>
  <si>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</si>
  <si>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</si>
  <si>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</si>
  <si>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</si>
  <si>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</si>
  <si>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</si>
  <si>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</si>
  <si>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</si>
  <si>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</si>
  <si>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</si>
  <si>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</si>
  <si>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</si>
  <si>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</si>
  <si>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</si>
  <si>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</si>
  <si>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</si>
  <si>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</si>
  <si>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</si>
  <si>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</si>
  <si>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</si>
  <si>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</si>
  <si>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</si>
  <si>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</si>
  <si>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</si>
  <si>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</si>
  <si>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</si>
  <si>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</si>
  <si>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</si>
  <si>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</si>
  <si>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</si>
  <si>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</si>
  <si>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</si>
  <si>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</si>
  <si>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</si>
  <si>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</si>
  <si>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</si>
  <si>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</si>
  <si>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</si>
  <si>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</si>
  <si>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</si>
  <si>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</si>
  <si>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</si>
  <si>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</si>
  <si>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</si>
  <si>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</si>
  <si>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</si>
  <si>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</si>
  <si>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</si>
  <si>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</si>
  <si>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</si>
  <si>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</si>
  <si>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</si>
  <si>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</si>
  <si>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</si>
  <si>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</si>
  <si>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</si>
  <si>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</si>
  <si>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</si>
  <si>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</si>
  <si>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</si>
  <si>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</si>
  <si>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</si>
  <si>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</si>
  <si>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</si>
  <si>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</si>
  <si>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</si>
  <si>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</si>
  <si>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</si>
  <si>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</si>
  <si>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</si>
  <si>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</si>
  <si>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</si>
  <si>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</si>
  <si>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</si>
  <si>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</si>
  <si>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</si>
  <si>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</si>
  <si>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</si>
  <si>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</si>
  <si>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</si>
  <si>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</si>
  <si>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</si>
  <si>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</si>
  <si>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</si>
  <si>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</si>
  <si>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</si>
  <si>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</si>
  <si>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</si>
  <si>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</si>
  <si>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</si>
  <si>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</si>
  <si>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</si>
  <si>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</si>
  <si>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</si>
  <si>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</si>
  <si>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</si>
  <si>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</si>
  <si>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</si>
  <si>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</si>
  <si>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</si>
  <si>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</si>
  <si>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</si>
  <si>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</si>
  <si>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</si>
  <si>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</si>
  <si>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</si>
  <si>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</si>
  <si>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</si>
  <si>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</si>
  <si>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</si>
  <si>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</si>
  <si>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</si>
  <si>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</si>
  <si>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</si>
  <si>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</si>
  <si>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</si>
  <si>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</si>
  <si>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</si>
  <si>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</si>
  <si>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</si>
  <si>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</si>
  <si>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</si>
  <si>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</si>
  <si>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</si>
  <si>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</si>
  <si>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</si>
  <si>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</si>
  <si>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</si>
  <si>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</si>
  <si>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</si>
  <si>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</si>
  <si>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</si>
  <si>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</si>
  <si>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</si>
  <si>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</si>
  <si>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</si>
  <si>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</si>
  <si>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</si>
  <si>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</si>
  <si>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</si>
  <si>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</si>
  <si>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</si>
  <si>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</si>
  <si>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</si>
  <si>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</si>
  <si>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</si>
  <si>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</si>
  <si>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</si>
  <si>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</si>
  <si>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</si>
  <si>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</si>
  <si>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</si>
  <si>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</si>
  <si>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</si>
  <si>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</si>
  <si>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</si>
  <si>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</si>
  <si>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</si>
  <si>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</si>
  <si>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</si>
  <si>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</si>
  <si>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</si>
  <si>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</si>
  <si>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</si>
  <si>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</si>
  <si>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</si>
  <si>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</si>
  <si>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</si>
  <si>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</si>
  <si>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</si>
  <si>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</si>
  <si>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</si>
  <si>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</si>
  <si>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</si>
  <si>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</si>
  <si>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</si>
  <si>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</si>
  <si>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</si>
  <si>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</si>
  <si>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</si>
  <si>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</si>
  <si>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</si>
  <si>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</si>
  <si>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</si>
  <si>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</si>
  <si>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</si>
  <si>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</si>
  <si>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</si>
  <si>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</si>
  <si>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</si>
  <si>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</si>
  <si>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</si>
  <si>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</si>
  <si>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</si>
  <si>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</si>
  <si>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</si>
  <si>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</si>
  <si>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</si>
  <si>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</si>
  <si>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</si>
  <si>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</si>
  <si>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</si>
  <si>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</si>
  <si>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</si>
  <si>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</si>
  <si>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</si>
  <si>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</si>
  <si>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</si>
  <si>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</si>
  <si>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</si>
  <si>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</si>
  <si>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</si>
  <si>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</si>
  <si>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</si>
  <si>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</si>
  <si>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</si>
  <si>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</si>
  <si>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</si>
  <si>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</si>
  <si>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</si>
  <si>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</si>
  <si>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</si>
  <si>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</si>
  <si>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</si>
  <si>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</si>
  <si>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</si>
  <si>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</si>
  <si>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</si>
  <si>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</si>
  <si>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</si>
  <si>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</si>
  <si>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</si>
  <si>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</si>
  <si>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</si>
  <si>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</si>
  <si>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</si>
  <si>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</si>
  <si>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</si>
  <si>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</si>
  <si>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</si>
  <si>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</si>
  <si>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</si>
  <si>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</si>
  <si>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</si>
  <si>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</si>
  <si>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</si>
  <si>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</si>
  <si>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</si>
  <si>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</si>
  <si>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</si>
  <si>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</si>
  <si>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</si>
  <si>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</si>
  <si>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</si>
  <si>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</si>
  <si>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</si>
  <si>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</si>
  <si>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</si>
  <si>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</si>
  <si>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</si>
  <si>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</si>
  <si>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</si>
  <si>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</si>
  <si>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</si>
  <si>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</si>
  <si>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</si>
  <si>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</si>
  <si>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</si>
  <si>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</si>
  <si>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</si>
  <si>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</si>
  <si>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</si>
  <si>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</si>
  <si>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</si>
  <si>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</si>
  <si>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</si>
  <si>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</si>
  <si>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</si>
  <si>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</si>
  <si>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</si>
  <si>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</si>
  <si>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</si>
  <si>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</si>
  <si>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</si>
  <si>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</si>
  <si>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</si>
  <si>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</si>
  <si>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</si>
  <si>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</si>
  <si>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</si>
  <si>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</si>
  <si>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</si>
  <si>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</si>
  <si>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</si>
  <si>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</si>
  <si>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</si>
  <si>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</si>
  <si>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</si>
  <si>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</si>
  <si>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</si>
  <si>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</si>
  <si>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</si>
  <si>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</si>
  <si>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</si>
  <si>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</si>
  <si>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</si>
  <si>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</si>
  <si>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</si>
  <si>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</si>
  <si>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</si>
  <si>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</si>
  <si>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</si>
  <si>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</si>
  <si>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</si>
  <si>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</si>
  <si>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</si>
  <si>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</si>
  <si>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</si>
  <si>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</si>
  <si>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</si>
  <si>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</si>
  <si>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</si>
  <si>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</si>
  <si>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</si>
  <si>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</si>
  <si>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</si>
  <si>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</si>
  <si>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</si>
  <si>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</si>
  <si>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</si>
  <si>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</si>
  <si>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</si>
  <si>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</si>
  <si>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</si>
  <si>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</si>
  <si>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</si>
  <si>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</si>
  <si>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</si>
  <si>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</si>
  <si>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</si>
  <si>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</si>
  <si>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</si>
  <si>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</si>
  <si>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</si>
  <si>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</si>
  <si>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</si>
  <si>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</si>
  <si>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</si>
  <si>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</si>
  <si>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</si>
  <si>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</si>
  <si>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</si>
  <si>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</si>
  <si>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</si>
  <si>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</si>
  <si>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</si>
  <si>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</si>
  <si>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</si>
  <si>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</si>
  <si>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</si>
  <si>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</si>
  <si>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</si>
  <si>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</si>
  <si>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</si>
  <si>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</si>
  <si>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</si>
  <si>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</si>
  <si>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</si>
  <si>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</si>
  <si>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</si>
  <si>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</si>
  <si>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</si>
  <si>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</si>
  <si>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</si>
  <si>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</si>
  <si>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</si>
  <si>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</si>
  <si>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</si>
  <si>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</si>
  <si>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</si>
  <si>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</si>
  <si>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</si>
  <si>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</si>
  <si>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</si>
  <si>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</si>
  <si>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</si>
  <si>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</si>
  <si>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</si>
  <si>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</si>
  <si>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</si>
  <si>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</si>
  <si>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</si>
  <si>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</si>
  <si>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</si>
  <si>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</si>
  <si>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</si>
  <si>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</si>
  <si>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</si>
  <si>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</si>
  <si>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</si>
  <si>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</si>
  <si>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</si>
  <si>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</si>
  <si>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</si>
  <si>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</si>
  <si>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</si>
  <si>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</si>
  <si>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</si>
  <si>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</si>
  <si>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</si>
  <si>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</si>
  <si>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</si>
  <si>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</si>
  <si>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</si>
  <si>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</si>
  <si>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</si>
  <si>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</si>
  <si>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</si>
  <si>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</si>
  <si>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</si>
  <si>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</si>
  <si>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</si>
  <si>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</si>
  <si>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</si>
  <si>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</si>
  <si>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</si>
  <si>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</si>
  <si>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</si>
  <si>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</si>
  <si>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</si>
  <si>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</si>
  <si>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</si>
  <si>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</si>
  <si>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</si>
  <si>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</si>
  <si>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</si>
  <si>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</si>
  <si>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</si>
  <si>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</si>
  <si>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</si>
  <si>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</si>
  <si>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</si>
  <si>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</si>
  <si>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</si>
  <si>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</si>
  <si>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</si>
  <si>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</si>
  <si>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</si>
  <si>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</si>
  <si>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</si>
  <si>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</si>
  <si>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</si>
  <si>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</si>
  <si>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</si>
  <si>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</si>
  <si>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</si>
  <si>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</si>
  <si>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</si>
  <si>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</si>
  <si>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</si>
  <si>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</si>
  <si>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</si>
  <si>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</si>
  <si>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</si>
  <si>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</si>
  <si>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</si>
  <si>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</si>
  <si>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</si>
  <si>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</si>
  <si>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</si>
  <si>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</si>
  <si>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</si>
  <si>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</si>
  <si>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</si>
  <si>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</si>
  <si>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</si>
  <si>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</si>
  <si>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</si>
  <si>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</si>
  <si>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</si>
  <si>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</si>
  <si>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</si>
  <si>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</si>
  <si>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</si>
  <si>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</si>
  <si>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</si>
  <si>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</si>
  <si>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</si>
  <si>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</si>
  <si>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</si>
  <si>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</si>
  <si>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</si>
  <si>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</si>
  <si>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</si>
  <si>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</si>
  <si>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</si>
  <si>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</si>
  <si>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</si>
  <si>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</si>
  <si>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</si>
  <si>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</si>
  <si>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</si>
  <si>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</si>
  <si>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</si>
  <si>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</si>
  <si>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</si>
  <si>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</si>
  <si>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</si>
  <si>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</si>
  <si>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</si>
  <si>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</si>
  <si>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</si>
  <si>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</si>
  <si>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</si>
  <si>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</si>
  <si>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</si>
  <si>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</si>
  <si>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</si>
  <si>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</si>
  <si>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</si>
  <si>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</si>
  <si>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</si>
  <si>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</si>
  <si>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</si>
  <si>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</si>
  <si>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</si>
  <si>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</si>
  <si>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</si>
  <si>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</si>
  <si>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</si>
  <si>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</si>
  <si>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</si>
  <si>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</si>
  <si>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</si>
  <si>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</si>
  <si>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</si>
  <si>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</si>
  <si>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</si>
  <si>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</si>
  <si>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</si>
  <si>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</si>
  <si>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</si>
  <si>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</si>
  <si>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</si>
  <si>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</si>
  <si>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</si>
  <si>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</si>
  <si>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</si>
  <si>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</si>
  <si>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</si>
  <si>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</si>
  <si>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</si>
  <si>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</si>
  <si>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</si>
  <si>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</si>
  <si>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</si>
  <si>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</si>
  <si>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</si>
  <si>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</si>
  <si>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</si>
  <si>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</si>
  <si>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</si>
  <si>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</si>
  <si>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</si>
  <si>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</si>
  <si>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</si>
  <si>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</si>
  <si>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</si>
  <si>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</si>
  <si>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</si>
  <si>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</si>
  <si>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</si>
  <si>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</si>
  <si>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</si>
  <si>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</si>
  <si>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</si>
  <si>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</si>
  <si>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</si>
  <si>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</si>
  <si>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</si>
  <si>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</si>
  <si>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</si>
  <si>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</si>
  <si>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</si>
  <si>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</si>
  <si>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</si>
  <si>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</si>
  <si>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</si>
  <si>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</si>
  <si>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</si>
  <si>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</si>
  <si>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</si>
  <si>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</si>
  <si>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</si>
  <si>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</si>
  <si>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</si>
  <si>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</si>
  <si>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</si>
  <si>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</si>
  <si>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</si>
  <si>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</si>
  <si>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</si>
  <si>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</si>
  <si>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</si>
  <si>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</si>
  <si>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</si>
  <si>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</si>
  <si>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</si>
  <si>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</si>
  <si>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</si>
  <si>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</si>
  <si>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</si>
  <si>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</si>
  <si>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</si>
  <si>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</si>
  <si>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</si>
  <si>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</si>
  <si>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</si>
  <si>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</si>
  <si>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</si>
  <si>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</si>
  <si>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</si>
  <si>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</si>
  <si>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</si>
  <si>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</si>
  <si>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</si>
  <si>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</si>
  <si>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</si>
  <si>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</si>
  <si>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</si>
  <si>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</si>
  <si>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</si>
  <si>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</si>
  <si>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</si>
  <si>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</si>
  <si>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</si>
  <si>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</si>
  <si>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</si>
  <si>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</si>
  <si>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</si>
  <si>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</si>
  <si>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</si>
  <si>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</si>
  <si>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</si>
  <si>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</si>
  <si>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</si>
  <si>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</si>
  <si>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</si>
  <si>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</si>
  <si>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</si>
  <si>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</si>
  <si>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</si>
  <si>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</si>
  <si>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</si>
  <si>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</si>
  <si>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</si>
  <si>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</si>
  <si>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</si>
  <si>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</si>
  <si>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</si>
  <si>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</si>
  <si>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</si>
  <si>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</si>
  <si>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</si>
  <si>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</si>
  <si>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</si>
  <si>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</si>
  <si>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</si>
  <si>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</si>
  <si>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</si>
  <si>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</si>
  <si>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</si>
  <si>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</si>
  <si>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</si>
  <si>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</si>
  <si>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</si>
  <si>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</si>
  <si>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</si>
  <si>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</si>
  <si>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</si>
  <si>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</si>
  <si>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</si>
  <si>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</si>
  <si>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</si>
  <si>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</si>
  <si>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</si>
  <si>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</si>
  <si>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</si>
  <si>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</si>
  <si>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</si>
  <si>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</si>
  <si>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</si>
  <si>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</si>
  <si>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</si>
  <si>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</si>
  <si>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</si>
  <si>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</si>
  <si>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</si>
  <si>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</si>
  <si>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</si>
  <si>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</si>
  <si>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</si>
  <si>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</si>
  <si>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</si>
  <si>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</si>
  <si>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</si>
  <si>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</si>
  <si>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</si>
  <si>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</si>
  <si>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</si>
  <si>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</si>
  <si>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</si>
  <si>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</si>
  <si>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</si>
  <si>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</si>
  <si>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</si>
  <si>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</si>
  <si>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</si>
  <si>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</si>
  <si>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</si>
  <si>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</si>
  <si>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</si>
  <si>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</si>
  <si>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</si>
  <si>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</si>
  <si>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</si>
  <si>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</si>
  <si>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</si>
  <si>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</si>
  <si>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</si>
  <si>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</si>
  <si>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</si>
  <si>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</si>
  <si>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</si>
  <si>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</si>
  <si>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</si>
  <si>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</si>
  <si>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</si>
  <si>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</si>
  <si>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</si>
  <si>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</si>
  <si>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</si>
  <si>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</si>
  <si>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</si>
  <si>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</si>
  <si>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</si>
  <si>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</si>
  <si>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</si>
  <si>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</si>
  <si>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</si>
  <si>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</si>
  <si>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</si>
  <si>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</si>
  <si>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</si>
  <si>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</si>
  <si>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</si>
  <si>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</si>
  <si>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</si>
  <si>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</si>
  <si>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</si>
  <si>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</si>
  <si>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</si>
  <si>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</si>
  <si>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</si>
  <si>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</si>
  <si>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</si>
  <si>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</si>
  <si>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</si>
  <si>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</si>
  <si>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</si>
  <si>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</si>
  <si>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</si>
  <si>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</si>
  <si>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</si>
  <si>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</si>
  <si>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</si>
  <si>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</si>
  <si>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</si>
  <si>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</si>
  <si>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</si>
  <si>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</si>
  <si>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</si>
  <si>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</si>
  <si>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</si>
  <si>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</si>
  <si>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</si>
  <si>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</si>
  <si>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</si>
  <si>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</si>
  <si>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</si>
  <si>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</si>
  <si>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</si>
  <si>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</si>
  <si>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</si>
  <si>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</si>
  <si>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</si>
  <si>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</si>
  <si>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</si>
  <si>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</si>
  <si>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</si>
  <si>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</si>
  <si>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</si>
  <si>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</si>
  <si>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</si>
  <si>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</si>
  <si>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</si>
  <si>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</si>
  <si>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</si>
  <si>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</si>
  <si>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</si>
  <si>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</si>
  <si>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</si>
  <si>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</si>
  <si>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</si>
  <si>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</si>
  <si>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</si>
  <si>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</si>
  <si>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</si>
  <si>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</si>
  <si>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</si>
  <si>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</si>
  <si>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</si>
  <si>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</si>
  <si>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</si>
  <si>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</si>
  <si>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</si>
  <si>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</si>
  <si>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</si>
  <si>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</si>
  <si>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</si>
  <si>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</si>
  <si>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</si>
  <si>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</si>
  <si>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</si>
  <si>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</si>
  <si>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</si>
  <si>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</si>
  <si>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</si>
  <si>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</si>
  <si>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</si>
  <si>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</si>
  <si>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</si>
  <si>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</si>
  <si>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</si>
  <si>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</si>
  <si>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</si>
  <si>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</si>
  <si>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</si>
  <si>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</si>
  <si>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</si>
  <si>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</si>
  <si>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</si>
  <si>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</si>
  <si>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</si>
  <si>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</si>
  <si>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</si>
  <si>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</si>
  <si>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</si>
  <si>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</si>
  <si>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</si>
  <si>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</si>
  <si>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</si>
  <si>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</si>
  <si>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</si>
  <si>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</si>
  <si>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</si>
  <si>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</si>
  <si>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</si>
  <si>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</si>
  <si>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</si>
  <si>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</si>
  <si>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</si>
  <si>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</si>
  <si>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</si>
  <si>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</si>
  <si>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</si>
  <si>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</si>
  <si>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</si>
  <si>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</si>
  <si>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</si>
  <si>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</si>
  <si>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</si>
  <si>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</si>
  <si>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</si>
  <si>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</si>
  <si>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</si>
  <si>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</si>
  <si>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</si>
  <si>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</si>
  <si>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</si>
  <si>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</si>
  <si>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</si>
  <si>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</si>
  <si>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</si>
  <si>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</si>
  <si>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</si>
  <si>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</si>
  <si>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</si>
  <si>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</si>
  <si>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</si>
  <si>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</si>
  <si>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</si>
  <si>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</si>
  <si>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</si>
  <si>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</si>
  <si>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</si>
  <si>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</si>
  <si>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</si>
  <si>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</si>
  <si>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</si>
  <si>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</si>
  <si>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</si>
  <si>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</si>
  <si>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</si>
  <si>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</si>
  <si>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</si>
  <si>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</si>
  <si>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</si>
  <si>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</si>
  <si>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</si>
  <si>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</si>
  <si>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</si>
  <si>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</si>
  <si>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</si>
  <si>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</si>
  <si>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</si>
  <si>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</si>
  <si>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</si>
  <si>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</si>
  <si>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</si>
  <si>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</si>
  <si>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</si>
  <si>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</si>
  <si>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</si>
  <si>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</si>
  <si>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</si>
  <si>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</si>
  <si>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</si>
  <si>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</si>
  <si>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</si>
  <si>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</si>
  <si>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</si>
  <si>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</si>
  <si>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</si>
  <si>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</si>
  <si>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</si>
  <si>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</si>
  <si>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</si>
  <si>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</si>
  <si>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</si>
  <si>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</si>
  <si>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</si>
  <si>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</si>
  <si>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</si>
  <si>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</si>
  <si>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</si>
  <si>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</si>
  <si>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</si>
  <si>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</si>
  <si>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</si>
  <si>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</si>
  <si>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</si>
  <si>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</si>
  <si>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</si>
  <si>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</si>
  <si>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</si>
  <si>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</si>
  <si>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</si>
  <si>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</si>
  <si>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</si>
  <si>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</si>
  <si>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</si>
  <si>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</si>
  <si>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</si>
  <si>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</si>
  <si>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</si>
  <si>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</si>
  <si>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</si>
  <si>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</si>
  <si>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</si>
  <si>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</si>
  <si>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</si>
  <si>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</si>
  <si>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</si>
  <si>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</si>
  <si>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</si>
  <si>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</si>
  <si>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</si>
  <si>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</si>
  <si>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</si>
  <si>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</si>
  <si>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</si>
  <si>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</si>
  <si>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</si>
  <si>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</si>
  <si>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</si>
  <si>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</si>
  <si>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</si>
  <si>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</si>
  <si>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</si>
  <si>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</si>
  <si>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</si>
  <si>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</si>
  <si>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</si>
  <si>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</si>
  <si>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</si>
  <si>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</si>
  <si>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</si>
  <si>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</si>
  <si>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</si>
  <si>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</si>
  <si>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</si>
  <si>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</si>
  <si>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</si>
  <si>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</si>
  <si>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</si>
  <si>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</si>
  <si>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</si>
  <si>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</si>
  <si>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</si>
  <si>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</si>
  <si>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</si>
  <si>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</si>
  <si>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</si>
  <si>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</si>
  <si>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</si>
  <si>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</si>
  <si>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</si>
  <si>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</si>
  <si>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</si>
  <si>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</si>
  <si>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</si>
  <si>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</si>
  <si>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</si>
  <si>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</si>
  <si>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</si>
  <si>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</si>
  <si>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</si>
  <si>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</si>
  <si>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</si>
  <si>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</si>
  <si>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</si>
  <si>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</si>
  <si>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</si>
  <si>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</si>
  <si>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</si>
  <si>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</si>
  <si>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</si>
  <si>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</si>
  <si>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</si>
  <si>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</si>
  <si>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</si>
  <si>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</si>
  <si>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</si>
  <si>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</si>
  <si>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</si>
  <si>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</si>
  <si>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</si>
  <si>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</si>
  <si>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</si>
  <si>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</si>
  <si>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</si>
  <si>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</si>
  <si>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</si>
  <si>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</si>
  <si>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</si>
  <si>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</si>
  <si>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</si>
  <si>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</si>
  <si>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</si>
  <si>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</si>
  <si>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</si>
  <si>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</si>
  <si>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</si>
  <si>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</si>
  <si>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</si>
  <si>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</si>
  <si>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</si>
  <si>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</si>
  <si>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</si>
  <si>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</si>
  <si>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</si>
  <si>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</si>
  <si>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</si>
  <si>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</si>
  <si>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</si>
  <si>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</si>
  <si>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</si>
  <si>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</si>
  <si>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</si>
  <si>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</si>
  <si>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</si>
  <si>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</si>
  <si>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</si>
  <si>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</si>
  <si>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</si>
  <si>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</si>
  <si>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</si>
  <si>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</si>
  <si>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</si>
  <si>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</si>
  <si>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</si>
  <si>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</si>
  <si>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</si>
  <si>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</si>
  <si>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</si>
  <si>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</si>
  <si>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</si>
  <si>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</si>
  <si>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</si>
  <si>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</si>
  <si>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</si>
  <si>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</si>
  <si>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</si>
  <si>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</si>
  <si>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</si>
  <si>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</si>
  <si>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</si>
  <si>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</si>
  <si>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</si>
  <si>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</si>
  <si>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</si>
  <si>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</si>
  <si>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</si>
  <si>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</si>
  <si>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</si>
  <si>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</si>
  <si>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</si>
  <si>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</si>
  <si>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</si>
  <si>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</si>
  <si>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</si>
  <si>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</si>
  <si>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</si>
  <si>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</si>
  <si>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</si>
  <si>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</si>
  <si>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</si>
  <si>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</si>
  <si>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</si>
  <si>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</si>
  <si>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</si>
  <si>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</si>
  <si>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</si>
  <si>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</si>
  <si>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</si>
  <si>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</si>
  <si>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</si>
  <si>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</si>
  <si>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</si>
  <si>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</si>
  <si>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</si>
  <si>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</si>
  <si>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</si>
  <si>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</si>
  <si>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</si>
  <si>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</si>
  <si>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</si>
  <si>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</si>
  <si>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</si>
  <si>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</si>
  <si>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</si>
  <si>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</si>
  <si>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</si>
  <si>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</si>
  <si>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</si>
  <si>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</si>
  <si>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</si>
  <si>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</si>
  <si>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</si>
  <si>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</si>
  <si>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</si>
  <si>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</si>
  <si>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</si>
  <si>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</si>
  <si>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</si>
  <si>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</si>
  <si>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</si>
  <si>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</si>
  <si>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</si>
  <si>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</si>
  <si>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</si>
  <si>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</si>
  <si>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</si>
  <si>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</si>
  <si>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</si>
  <si>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</si>
  <si>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</si>
  <si>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</si>
  <si>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</si>
  <si>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</si>
  <si>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</si>
  <si>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</si>
  <si>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</si>
  <si>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</si>
  <si>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</si>
  <si>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</si>
  <si>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</si>
  <si>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</si>
  <si>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</si>
  <si>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</si>
  <si>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</si>
  <si>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</si>
  <si>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</si>
  <si>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</si>
  <si>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</si>
  <si>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</si>
  <si>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</si>
  <si>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</si>
  <si>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</si>
  <si>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</si>
  <si>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</si>
  <si>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</si>
  <si>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</si>
  <si>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</si>
  <si>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</si>
  <si>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</si>
  <si>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</si>
  <si>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</si>
  <si>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</si>
  <si>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</si>
  <si>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</si>
  <si>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</si>
  <si>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</si>
  <si>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</si>
  <si>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</si>
  <si>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</si>
  <si>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</si>
  <si>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</si>
  <si>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</si>
  <si>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</si>
  <si>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</si>
  <si>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</si>
  <si>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</si>
  <si>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</si>
  <si>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</si>
  <si>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</si>
  <si>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</si>
  <si>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</si>
  <si>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</si>
  <si>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</si>
  <si>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</si>
  <si>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</si>
  <si>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</si>
  <si>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</si>
  <si>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</si>
  <si>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</si>
  <si>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</si>
  <si>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</si>
  <si>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</si>
  <si>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</si>
  <si>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</si>
  <si>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</si>
  <si>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</si>
  <si>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</si>
  <si>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</si>
  <si>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</si>
  <si>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</si>
  <si>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</si>
  <si>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</si>
  <si>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</si>
  <si>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</si>
  <si>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</si>
  <si>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</si>
  <si>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</si>
  <si>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</si>
  <si>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</si>
  <si>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</si>
  <si>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</si>
  <si>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</si>
  <si>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</si>
  <si>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</si>
  <si>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</si>
  <si>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</si>
  <si>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</si>
  <si>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</si>
  <si>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</si>
  <si>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</si>
  <si>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</si>
  <si>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</si>
  <si>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</si>
  <si>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</si>
  <si>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</si>
  <si>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</si>
  <si>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</si>
  <si>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</si>
  <si>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</si>
  <si>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</si>
  <si>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</si>
  <si>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</si>
  <si>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</si>
  <si>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</si>
  <si>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</si>
  <si>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</si>
  <si>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</si>
  <si>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</si>
  <si>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</si>
  <si>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</si>
  <si>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</si>
  <si>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</si>
  <si>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</si>
  <si>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</si>
  <si>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</si>
  <si>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</si>
  <si>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</si>
  <si>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</si>
  <si>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</si>
  <si>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</si>
  <si>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</si>
  <si>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</si>
  <si>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</si>
  <si>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</si>
  <si>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</si>
  <si>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</si>
  <si>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</si>
  <si>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</si>
  <si>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</si>
  <si>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</si>
  <si>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</si>
  <si>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</si>
  <si>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</si>
  <si>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</si>
  <si>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</si>
  <si>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</si>
  <si>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</si>
  <si>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</si>
  <si>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</si>
  <si>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</si>
  <si>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</si>
  <si>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</si>
  <si>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</si>
  <si>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</si>
  <si>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</si>
  <si>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</si>
  <si>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</si>
  <si>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</si>
  <si>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</si>
  <si>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</si>
  <si>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</si>
  <si>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</si>
  <si>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</si>
  <si>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</si>
  <si>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</si>
  <si>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</si>
  <si>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</si>
  <si>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</si>
  <si>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</si>
  <si>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</si>
  <si>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</si>
  <si>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</si>
  <si>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</si>
  <si>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</si>
  <si>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</si>
  <si>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</si>
  <si>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</si>
  <si>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</si>
  <si>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</si>
  <si>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</si>
  <si>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</si>
  <si>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</si>
  <si>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</si>
  <si>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</si>
  <si>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</si>
  <si>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</si>
  <si>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</si>
  <si>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</si>
  <si>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</si>
  <si>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</si>
  <si>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</si>
  <si>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</si>
  <si>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</si>
  <si>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</si>
  <si>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</si>
  <si>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</si>
  <si>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</si>
  <si>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</si>
  <si>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</si>
  <si>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</si>
  <si>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</si>
  <si>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</si>
  <si>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</si>
  <si>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</si>
  <si>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</si>
  <si>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</si>
  <si>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</si>
  <si>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</si>
  <si>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</si>
  <si>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</si>
  <si>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</si>
  <si>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</si>
  <si>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</si>
  <si>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</si>
  <si>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</si>
  <si>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</si>
  <si>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</si>
  <si>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</si>
  <si>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</si>
  <si>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</si>
  <si>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</si>
  <si>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</si>
  <si>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</si>
  <si>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</si>
  <si>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</si>
  <si>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</si>
  <si>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</si>
  <si>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</si>
  <si>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</si>
  <si>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</si>
  <si>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</si>
  <si>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</si>
  <si>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</si>
  <si>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</si>
  <si>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</si>
  <si>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</si>
  <si>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</si>
  <si>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</si>
  <si>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</si>
  <si>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</si>
  <si>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</si>
  <si>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</si>
  <si>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</si>
  <si>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</si>
  <si>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</si>
  <si>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</si>
  <si>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</si>
  <si>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</si>
  <si>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</si>
  <si>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</si>
  <si>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</si>
  <si>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</si>
  <si>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</si>
  <si>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</si>
  <si>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</si>
  <si>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</si>
  <si>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</si>
  <si>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</si>
  <si>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</si>
  <si>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</si>
  <si>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</si>
  <si>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</si>
  <si>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</si>
  <si>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</si>
  <si>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</si>
  <si>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</si>
  <si>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</si>
  <si>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</si>
  <si>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</si>
  <si>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</si>
  <si>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</si>
  <si>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</si>
  <si>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</si>
  <si>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</si>
  <si>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</si>
  <si>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</si>
  <si>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</si>
  <si>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</si>
  <si>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</si>
  <si>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</si>
  <si>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</si>
  <si>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</si>
  <si>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</si>
  <si>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</si>
  <si>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</si>
  <si>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</si>
  <si>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</si>
  <si>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</si>
  <si>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</si>
  <si>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</si>
  <si>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</si>
  <si>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</si>
  <si>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</si>
  <si>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</si>
  <si>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</si>
  <si>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</si>
  <si>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</si>
  <si>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</si>
  <si>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</si>
  <si>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</si>
  <si>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</si>
  <si>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</si>
  <si>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</si>
  <si>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</si>
  <si>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</si>
  <si>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</si>
  <si>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</si>
  <si>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</si>
  <si>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</si>
  <si>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</si>
  <si>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</si>
  <si>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</si>
  <si>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</si>
  <si>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</si>
  <si>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</si>
  <si>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</si>
  <si>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</si>
  <si>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</si>
  <si>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</si>
  <si>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</si>
  <si>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</si>
  <si>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</si>
  <si>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</si>
  <si>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</si>
  <si>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</si>
  <si>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</si>
  <si>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</si>
  <si>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</si>
  <si>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</si>
  <si>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</si>
  <si>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</si>
  <si>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</si>
  <si>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</si>
  <si>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</si>
  <si>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</si>
  <si>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</si>
  <si>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</si>
  <si>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</si>
  <si>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</si>
  <si>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</si>
  <si>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</si>
  <si>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</si>
  <si>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</si>
  <si>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</si>
  <si>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</si>
  <si>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</si>
  <si>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</si>
  <si>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</si>
  <si>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</si>
  <si>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</si>
  <si>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</si>
  <si>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</si>
  <si>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</si>
  <si>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</si>
  <si>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</si>
  <si>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</si>
  <si>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</si>
  <si>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</si>
  <si>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</si>
  <si>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</si>
  <si>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</si>
  <si>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</si>
  <si>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</si>
  <si>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</si>
  <si>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</si>
  <si>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</si>
  <si>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</si>
  <si>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</si>
  <si>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</si>
  <si>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</si>
  <si>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</si>
  <si>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</si>
  <si>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</si>
  <si>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</si>
  <si>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</si>
  <si>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</si>
  <si>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</si>
  <si>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</si>
  <si>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</si>
  <si>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</si>
  <si>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</si>
  <si>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</si>
  <si>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</si>
  <si>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</si>
  <si>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</si>
  <si>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</si>
  <si>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</si>
  <si>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</si>
  <si>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</si>
  <si>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</si>
  <si>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</si>
  <si>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</si>
  <si>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</si>
  <si>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</si>
  <si>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</si>
  <si>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</si>
  <si>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</si>
  <si>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</si>
  <si>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</si>
  <si>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</si>
  <si>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</si>
  <si>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</si>
  <si>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</si>
  <si>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</si>
  <si>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</si>
  <si>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</si>
  <si>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</si>
  <si>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</si>
  <si>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</si>
  <si>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</si>
  <si>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</si>
  <si>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</si>
  <si>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</si>
  <si>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</si>
  <si>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</si>
  <si>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</si>
  <si>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</si>
  <si>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</si>
  <si>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</si>
  <si>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</si>
  <si>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</si>
  <si>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</si>
  <si>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</si>
  <si>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</si>
  <si>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</si>
  <si>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</si>
  <si>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</si>
  <si>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</si>
  <si>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</si>
  <si>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</si>
  <si>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</si>
  <si>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</si>
  <si>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</si>
  <si>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</si>
  <si>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</si>
  <si>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</si>
  <si>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</si>
  <si>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</si>
  <si>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</si>
  <si>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</si>
  <si>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</si>
  <si>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</si>
  <si>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</si>
  <si>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</si>
  <si>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</si>
  <si>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</si>
  <si>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</si>
  <si>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</si>
  <si>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</si>
  <si>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</si>
  <si>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</si>
  <si>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</si>
  <si>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</si>
  <si>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</si>
  <si>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</si>
  <si>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</si>
  <si>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</si>
  <si>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</si>
  <si>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</si>
  <si>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</si>
  <si>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</si>
  <si>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</si>
  <si>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</si>
  <si>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</si>
  <si>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</si>
  <si>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</si>
  <si>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</si>
  <si>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</si>
  <si>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</si>
  <si>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</si>
  <si>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</si>
  <si>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</si>
  <si>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</si>
  <si>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</si>
  <si>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</si>
  <si>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</si>
  <si>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</si>
  <si>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</si>
  <si>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</si>
  <si>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</si>
  <si>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</si>
  <si>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</si>
  <si>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</si>
  <si>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</si>
  <si>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</si>
  <si>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</si>
  <si>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</si>
  <si>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</si>
  <si>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</si>
  <si>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</si>
  <si>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</si>
  <si>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</si>
  <si>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</si>
  <si>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</si>
  <si>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</si>
  <si>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</si>
  <si>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</si>
  <si>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</si>
  <si>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</si>
  <si>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</si>
  <si>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</si>
  <si>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</si>
  <si>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</si>
  <si>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</si>
  <si>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</si>
  <si>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</si>
  <si>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</si>
  <si>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</si>
  <si>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</si>
  <si>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</si>
  <si>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</si>
  <si>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</si>
  <si>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</si>
  <si>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</si>
  <si>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</si>
  <si>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</si>
  <si>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</si>
  <si>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</si>
  <si>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</si>
  <si>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</si>
  <si>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</si>
  <si>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</si>
  <si>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</si>
  <si>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</si>
  <si>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</si>
  <si>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</si>
  <si>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</si>
  <si>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</si>
  <si>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</si>
  <si>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</si>
  <si>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</si>
  <si>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</si>
  <si>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</si>
  <si>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</si>
  <si>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</si>
  <si>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</si>
  <si>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</si>
  <si>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</si>
  <si>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</si>
  <si>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</si>
  <si>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</si>
  <si>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</si>
  <si>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</si>
  <si>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</si>
  <si>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</si>
  <si>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</si>
  <si>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</si>
  <si>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</si>
  <si>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</si>
  <si>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</si>
  <si>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</si>
  <si>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</si>
  <si>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</si>
  <si>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</si>
  <si>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</si>
  <si>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</si>
  <si>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</si>
  <si>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</si>
  <si>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</si>
  <si>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</si>
  <si>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</si>
  <si>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</si>
  <si>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</si>
  <si>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</si>
  <si>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</si>
  <si>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</si>
  <si>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</si>
  <si>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</si>
  <si>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</si>
  <si>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</si>
  <si>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</si>
  <si>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</si>
  <si>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</si>
  <si>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</si>
  <si>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</si>
  <si>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</si>
  <si>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</si>
  <si>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</si>
  <si>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</si>
  <si>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</si>
  <si>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</si>
  <si>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</si>
  <si>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</si>
  <si>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</si>
  <si>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</si>
  <si>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</si>
  <si>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</si>
  <si>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</si>
  <si>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</si>
  <si>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</si>
  <si>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</si>
  <si>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</si>
  <si>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</si>
  <si>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</si>
  <si>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</si>
  <si>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</si>
  <si>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</si>
  <si>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</si>
  <si>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</si>
  <si>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</si>
  <si>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</si>
  <si>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</si>
  <si>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</si>
  <si>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</si>
  <si>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</si>
  <si>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</si>
  <si>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</si>
  <si>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</si>
  <si>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</si>
  <si>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</si>
  <si>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</si>
  <si>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</si>
  <si>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</si>
  <si>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</si>
  <si>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</si>
  <si>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</si>
  <si>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</si>
  <si>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</si>
  <si>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</si>
  <si>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</si>
  <si>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</si>
  <si>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</si>
  <si>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</si>
  <si>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</si>
  <si>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</si>
  <si>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</si>
  <si>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</si>
  <si>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</si>
  <si>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</si>
  <si>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</si>
  <si>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</si>
  <si>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</si>
  <si>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</si>
  <si>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</si>
  <si>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</si>
  <si>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</si>
  <si>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</si>
  <si>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</si>
  <si>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</si>
  <si>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</si>
  <si>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</si>
  <si>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</si>
  <si>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</si>
  <si>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</si>
  <si>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</si>
  <si>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</si>
  <si>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</si>
  <si>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</si>
  <si>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</si>
  <si>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</si>
  <si>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</si>
  <si>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</si>
  <si>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</si>
  <si>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</si>
  <si>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</si>
  <si>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</si>
  <si>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</si>
  <si>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</si>
  <si>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</si>
  <si>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</si>
  <si>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</si>
  <si>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</si>
  <si>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</si>
  <si>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</si>
  <si>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</si>
  <si>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</si>
  <si>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</si>
  <si>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</si>
  <si>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</si>
  <si>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</si>
  <si>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</si>
  <si>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</si>
  <si>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</si>
  <si>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</si>
  <si>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</si>
  <si>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</si>
  <si>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</si>
  <si>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</si>
  <si>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</si>
  <si>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</si>
  <si>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</si>
  <si>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</si>
  <si>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</si>
  <si>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</si>
  <si>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</si>
  <si>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</si>
  <si>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</si>
  <si>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</si>
  <si>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</si>
  <si>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</si>
  <si>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</si>
  <si>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</si>
  <si>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</si>
  <si>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</si>
  <si>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</si>
  <si>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</si>
  <si>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</si>
  <si>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</si>
  <si>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</si>
  <si>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</si>
  <si>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</si>
  <si>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</si>
  <si>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</si>
  <si>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</si>
  <si>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</si>
  <si>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</si>
  <si>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</si>
  <si>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</si>
  <si>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</si>
  <si>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</si>
  <si>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</si>
  <si>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</si>
  <si>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</si>
  <si>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</si>
  <si>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</si>
  <si>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</si>
  <si>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</si>
  <si>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</si>
  <si>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</si>
  <si>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</si>
  <si>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</si>
  <si>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</si>
  <si>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</si>
  <si>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</si>
  <si>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</si>
  <si>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</si>
  <si>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</si>
  <si>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</si>
  <si>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</si>
  <si>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</si>
  <si>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</si>
  <si>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</si>
  <si>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</si>
  <si>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</si>
  <si>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</si>
  <si>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</si>
  <si>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</si>
  <si>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</si>
  <si>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</si>
  <si>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</si>
  <si>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</si>
  <si>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</si>
  <si>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</si>
  <si>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</si>
  <si>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</si>
  <si>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</si>
  <si>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</si>
  <si>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</si>
  <si>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</si>
  <si>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</si>
  <si>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</si>
  <si>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</si>
  <si>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</si>
  <si>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</si>
  <si>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</si>
  <si>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</si>
  <si>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</si>
  <si>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</si>
  <si>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</si>
  <si>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</si>
  <si>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</si>
  <si>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</si>
  <si>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</si>
  <si>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</si>
  <si>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</si>
  <si>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</si>
  <si>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</si>
  <si>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</si>
  <si>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</si>
  <si>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</si>
  <si>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</si>
  <si>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</si>
  <si>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</si>
  <si>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</si>
  <si>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</si>
  <si>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</si>
  <si>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</si>
  <si>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</si>
  <si>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</si>
  <si>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</si>
  <si>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</si>
  <si>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</si>
  <si>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</si>
  <si>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</si>
  <si>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</si>
  <si>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</si>
  <si>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</si>
  <si>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</si>
  <si>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</si>
  <si>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</si>
  <si>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</si>
  <si>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</si>
  <si>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</si>
  <si>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</si>
  <si>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</si>
  <si>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</si>
  <si>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</si>
  <si>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</si>
  <si>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</si>
  <si>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</si>
  <si>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</si>
  <si>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</si>
  <si>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</si>
  <si>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</si>
  <si>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</si>
  <si>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</si>
  <si>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</si>
  <si>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</si>
  <si>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</si>
  <si>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</si>
  <si>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</si>
  <si>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</si>
  <si>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</si>
  <si>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</si>
  <si>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</si>
  <si>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</si>
  <si>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</si>
  <si>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</si>
  <si>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</si>
  <si>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</si>
  <si>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</si>
  <si>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</si>
  <si>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</si>
  <si>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</si>
  <si>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</si>
  <si>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</si>
  <si>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</si>
  <si>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</si>
  <si>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</si>
  <si>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</si>
  <si>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</si>
  <si>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</si>
  <si>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</si>
  <si>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</si>
  <si>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</si>
  <si>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</si>
  <si>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</si>
  <si>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</si>
  <si>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</si>
  <si>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</si>
  <si>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</si>
  <si>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</si>
  <si>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</si>
  <si>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</si>
  <si>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</si>
  <si>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</si>
  <si>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</si>
  <si>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</si>
  <si>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</si>
  <si>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</si>
  <si>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</si>
  <si>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</si>
  <si>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</si>
  <si>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</si>
  <si>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</si>
  <si>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</si>
  <si>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</si>
  <si>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</si>
  <si>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</si>
  <si>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</si>
  <si>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</si>
  <si>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</si>
  <si>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</si>
  <si>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</si>
  <si>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</si>
  <si>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</si>
  <si>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</si>
  <si>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</si>
  <si>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</si>
  <si>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</si>
  <si>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</si>
  <si>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</si>
  <si>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</si>
  <si>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</si>
  <si>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</si>
  <si>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</si>
  <si>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</si>
  <si>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</si>
  <si>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</si>
  <si>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</si>
  <si>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</si>
  <si>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</si>
  <si>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</si>
  <si>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</si>
  <si>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</si>
  <si>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</si>
  <si>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</si>
  <si>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</si>
  <si>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</si>
  <si>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</si>
  <si>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</si>
  <si>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</si>
  <si>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</si>
  <si>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</si>
  <si>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</si>
  <si>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</si>
  <si>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</si>
  <si>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</si>
  <si>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</si>
  <si>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</si>
  <si>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</si>
  <si>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</si>
  <si>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</si>
  <si>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</si>
  <si>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</si>
  <si>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</si>
  <si>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</si>
  <si>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</si>
  <si>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</si>
  <si>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</si>
  <si>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</si>
  <si>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</si>
  <si>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</si>
  <si>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</si>
  <si>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</si>
  <si>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</si>
  <si>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</si>
  <si>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</si>
  <si>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</si>
  <si>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</si>
  <si>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</si>
  <si>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</si>
  <si>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</si>
  <si>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</si>
  <si>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</si>
  <si>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</si>
  <si>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</si>
  <si>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</si>
  <si>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</si>
  <si>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</si>
  <si>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</si>
  <si>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</si>
  <si>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</si>
  <si>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</si>
  <si>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</si>
  <si>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</si>
  <si>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</si>
  <si>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</si>
  <si>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</si>
  <si>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</si>
  <si>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</si>
  <si>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</si>
  <si>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</si>
  <si>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</si>
  <si>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</si>
  <si>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</si>
  <si>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</si>
  <si>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</si>
  <si>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</si>
  <si>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</si>
  <si>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</si>
  <si>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</si>
  <si>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</si>
  <si>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</si>
  <si>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</si>
  <si>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</si>
  <si>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</si>
  <si>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</si>
  <si>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</si>
  <si>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</si>
  <si>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</si>
  <si>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</si>
  <si>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</si>
  <si>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</si>
  <si>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</si>
  <si>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</si>
  <si>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</si>
  <si>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</si>
  <si>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</si>
  <si>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</si>
  <si>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</si>
  <si>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</si>
  <si>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</si>
  <si>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</si>
  <si>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</si>
  <si>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</si>
  <si>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</si>
  <si>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</si>
  <si>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</si>
  <si>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</si>
  <si>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</si>
  <si>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</si>
  <si>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</si>
  <si>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</si>
  <si>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</si>
  <si>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</si>
  <si>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</si>
  <si>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</si>
  <si>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</si>
  <si>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</si>
  <si>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</si>
  <si>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</si>
  <si>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</si>
  <si>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</si>
  <si>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</si>
  <si>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</si>
  <si>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</si>
  <si>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</si>
  <si>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</si>
  <si>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</si>
  <si>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</si>
  <si>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</si>
  <si>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</si>
  <si>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</si>
  <si>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</si>
  <si>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</si>
  <si>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</si>
  <si>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</si>
  <si>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</si>
  <si>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</si>
  <si>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</si>
  <si>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</si>
  <si>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</si>
  <si>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</si>
  <si>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</si>
  <si>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</si>
  <si>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</si>
  <si>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</si>
  <si>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</si>
  <si>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</si>
  <si>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</si>
  <si>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</si>
  <si>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</si>
  <si>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</si>
  <si>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</si>
  <si>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</si>
  <si>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</si>
  <si>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</si>
  <si>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</si>
  <si>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</si>
  <si>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</si>
  <si>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</si>
  <si>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</si>
  <si>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</si>
  <si>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</si>
  <si>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</si>
  <si>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</si>
  <si>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</si>
  <si>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</si>
  <si>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</si>
  <si>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</si>
  <si>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</si>
  <si>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</si>
  <si>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</si>
  <si>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</si>
  <si>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</si>
  <si>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</si>
  <si>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</si>
  <si>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</si>
  <si>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</si>
  <si>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</si>
  <si>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</si>
  <si>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</si>
  <si>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</si>
  <si>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</si>
  <si>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</si>
  <si>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</si>
  <si>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</si>
  <si>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</si>
  <si>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</si>
  <si>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</si>
  <si>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</si>
  <si>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</si>
  <si>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</si>
  <si>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</si>
  <si>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</si>
  <si>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</si>
  <si>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</si>
  <si>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</si>
  <si>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</si>
  <si>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</si>
  <si>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</si>
  <si>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</si>
  <si>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</si>
  <si>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</si>
  <si>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</si>
  <si>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</si>
  <si>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</si>
  <si>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</si>
  <si>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</si>
  <si>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</si>
  <si>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</si>
  <si>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</si>
  <si>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</si>
  <si>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</si>
  <si>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</si>
  <si>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</si>
  <si>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</si>
  <si>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</si>
  <si>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</si>
  <si>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</si>
  <si>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</si>
  <si>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</si>
  <si>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</si>
  <si>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</si>
  <si>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</si>
  <si>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</si>
  <si>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</si>
  <si>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</si>
  <si>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</si>
  <si>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</si>
  <si>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</si>
  <si>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</si>
  <si>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</si>
  <si>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</si>
  <si>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</si>
  <si>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</si>
  <si>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</si>
  <si>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</si>
  <si>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</si>
  <si>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</si>
  <si>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</si>
  <si>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</si>
  <si>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</si>
  <si>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</si>
  <si>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</si>
  <si>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</si>
  <si>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</si>
  <si>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</si>
  <si>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</si>
  <si>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</si>
  <si>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</si>
  <si>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</si>
  <si>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</si>
  <si>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</si>
  <si>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</si>
  <si>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</si>
  <si>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</si>
  <si>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</si>
  <si>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</si>
  <si>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</si>
  <si>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</si>
  <si>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</si>
  <si>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</si>
  <si>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</si>
  <si>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</si>
  <si>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</si>
  <si>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</si>
  <si>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</si>
  <si>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</si>
  <si>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</si>
  <si>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</si>
  <si>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</si>
  <si>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</si>
  <si>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</si>
  <si>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</si>
  <si>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</si>
  <si>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</si>
  <si>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</si>
  <si>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</si>
  <si>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</si>
  <si>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</si>
  <si>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</si>
  <si>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</si>
  <si>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</si>
  <si>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</si>
  <si>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</si>
  <si>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</si>
  <si>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</si>
  <si>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</si>
  <si>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</si>
  <si>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</si>
  <si>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</si>
  <si>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</si>
  <si>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</si>
  <si>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</si>
  <si>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</si>
  <si>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</si>
  <si>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</si>
  <si>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</si>
  <si>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</si>
  <si>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</si>
  <si>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</si>
  <si>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</si>
  <si>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</si>
  <si>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</si>
  <si>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</si>
  <si>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</si>
  <si>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</si>
  <si>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</si>
  <si>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</si>
  <si>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</si>
  <si>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</si>
  <si>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</si>
  <si>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</si>
  <si>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</si>
  <si>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</si>
  <si>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</si>
  <si>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</si>
  <si>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</si>
  <si>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</si>
  <si>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</si>
  <si>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</si>
  <si>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</si>
  <si>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</si>
  <si>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</si>
  <si>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</si>
  <si>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</si>
  <si>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</si>
  <si>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</si>
  <si>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</si>
  <si>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</si>
  <si>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</si>
  <si>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</si>
  <si>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</si>
  <si>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</si>
  <si>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</si>
  <si>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</si>
  <si>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</si>
  <si>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</si>
  <si>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</si>
  <si>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</si>
  <si>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</si>
  <si>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</si>
  <si>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</si>
  <si>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</si>
  <si>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</si>
  <si>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</si>
  <si>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</si>
  <si>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</si>
  <si>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</si>
  <si>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</si>
  <si>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</si>
  <si>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</si>
  <si>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</si>
  <si>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</si>
  <si>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</si>
  <si>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</si>
  <si>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</si>
  <si>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</si>
  <si>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</si>
  <si>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</si>
  <si>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</si>
  <si>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</si>
  <si>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</si>
  <si>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</si>
  <si>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</si>
  <si>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</si>
  <si>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</si>
  <si>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</si>
  <si>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</si>
  <si>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</si>
  <si>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</si>
  <si>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</si>
  <si>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</si>
  <si>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</si>
  <si>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</si>
  <si>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</si>
  <si>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</si>
  <si>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</si>
  <si>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</si>
  <si>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</si>
  <si>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</si>
  <si>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</si>
  <si>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</si>
  <si>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</si>
  <si>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</si>
  <si>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</si>
  <si>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</si>
  <si>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</si>
  <si>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</si>
  <si>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</si>
  <si>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</si>
  <si>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</si>
  <si>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</si>
  <si>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</si>
  <si>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</si>
  <si>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</si>
  <si>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</si>
  <si>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</si>
  <si>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</si>
  <si>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</si>
  <si>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</si>
  <si>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</si>
  <si>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</si>
  <si>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</si>
  <si>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</si>
  <si>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</si>
  <si>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</si>
  <si>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</si>
  <si>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</si>
  <si>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</si>
  <si>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</si>
  <si>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</si>
  <si>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</si>
  <si>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</si>
  <si>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</si>
  <si>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</si>
  <si>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</si>
  <si>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</si>
  <si>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</si>
  <si>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</si>
  <si>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</si>
  <si>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</si>
  <si>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</si>
  <si>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</si>
  <si>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</si>
  <si>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</si>
  <si>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</si>
  <si>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</si>
  <si>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</si>
  <si>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</si>
  <si>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</si>
  <si>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</si>
  <si>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</si>
  <si>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</si>
  <si>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</si>
  <si>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</si>
  <si>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</si>
  <si>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</si>
  <si>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</si>
  <si>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</si>
  <si>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</si>
  <si>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</si>
  <si>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</si>
  <si>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</si>
  <si>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</si>
  <si>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</si>
  <si>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</si>
  <si>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</si>
  <si>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</si>
  <si>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</si>
  <si>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</si>
  <si>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</si>
  <si>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</si>
  <si>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</si>
  <si>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</si>
  <si>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</si>
  <si>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</si>
  <si>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</si>
  <si>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</si>
  <si>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</si>
  <si>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</si>
  <si>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</si>
  <si>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</si>
  <si>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</si>
  <si>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</si>
  <si>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</si>
  <si>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</si>
  <si>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</si>
  <si>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</si>
  <si>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</si>
  <si>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</si>
  <si>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</si>
  <si>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</si>
  <si>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</si>
  <si>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</si>
  <si>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</si>
  <si>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</si>
  <si>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</si>
  <si>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</si>
  <si>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</si>
  <si>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</si>
  <si>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</si>
  <si>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</si>
  <si>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</si>
  <si>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</si>
  <si>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</si>
  <si>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</si>
  <si>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</si>
  <si>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</si>
  <si>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</si>
  <si>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</si>
  <si>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</si>
  <si>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</si>
  <si>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</si>
  <si>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</si>
  <si>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</si>
  <si>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</si>
  <si>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</si>
  <si>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</si>
  <si>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</si>
  <si>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</si>
  <si>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</si>
  <si>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</si>
  <si>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</si>
  <si>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</si>
  <si>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</si>
  <si>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</si>
  <si>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</si>
  <si>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</si>
  <si>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</si>
  <si>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</si>
  <si>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</si>
  <si>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</si>
  <si>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</si>
  <si>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</si>
  <si>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</si>
  <si>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</si>
  <si>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</si>
  <si>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</si>
  <si>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</si>
  <si>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</si>
  <si>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</si>
  <si>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</si>
  <si>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</si>
  <si>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</si>
  <si>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</si>
  <si>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</si>
  <si>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</si>
  <si>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</si>
  <si>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</si>
  <si>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</si>
  <si>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</si>
  <si>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</si>
  <si>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</si>
  <si>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</si>
  <si>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</si>
  <si>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</si>
  <si>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</si>
  <si>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</si>
  <si>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</si>
  <si>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</si>
  <si>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</si>
  <si>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</si>
  <si>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</si>
  <si>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</si>
  <si>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</si>
  <si>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</si>
  <si>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</si>
  <si>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</si>
  <si>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</si>
  <si>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</si>
  <si>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</si>
  <si>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</si>
  <si>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</si>
  <si>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</si>
  <si>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</si>
  <si>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</si>
  <si>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</si>
  <si>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</si>
  <si>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</si>
  <si>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</si>
  <si>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</si>
  <si>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</si>
  <si>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</si>
  <si>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</si>
  <si>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</si>
  <si>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</si>
  <si>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</si>
  <si>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</si>
  <si>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</si>
  <si>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</si>
  <si>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</si>
  <si>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</si>
  <si>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</si>
  <si>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</si>
  <si>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</si>
  <si>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</si>
  <si>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</si>
  <si>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</si>
  <si>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</si>
  <si>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</si>
  <si>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</si>
  <si>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</si>
  <si>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</si>
  <si>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</si>
  <si>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</si>
  <si>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</si>
  <si>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</si>
  <si>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</si>
  <si>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</si>
  <si>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</si>
  <si>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</si>
  <si>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</si>
  <si>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</si>
  <si>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</si>
  <si>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</si>
  <si>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</si>
  <si>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</si>
  <si>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</si>
  <si>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</si>
  <si>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</si>
  <si>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</si>
  <si>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</si>
  <si>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</si>
  <si>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</si>
  <si>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</si>
  <si>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</si>
  <si>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</si>
  <si>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</si>
  <si>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</si>
  <si>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</si>
  <si>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</si>
  <si>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</si>
  <si>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</si>
  <si>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</si>
  <si>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</si>
  <si>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</si>
  <si>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</si>
  <si>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</si>
  <si>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</si>
  <si>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</si>
  <si>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</si>
  <si>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</si>
  <si>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</si>
  <si>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</si>
  <si>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</si>
  <si>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</si>
  <si>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</si>
  <si>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</si>
  <si>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</si>
  <si>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</si>
  <si>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</si>
  <si>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</si>
  <si>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</si>
  <si>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</si>
  <si>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</si>
  <si>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</si>
  <si>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</si>
  <si>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</si>
  <si>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</si>
  <si>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</si>
  <si>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</si>
  <si>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</si>
  <si>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</si>
  <si>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</si>
  <si>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</si>
  <si>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</si>
  <si>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</si>
  <si>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</si>
  <si>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</si>
  <si>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</si>
  <si>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</si>
  <si>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</si>
  <si>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</si>
  <si>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</si>
  <si>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</si>
  <si>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</si>
  <si>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</si>
  <si>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</si>
  <si>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</si>
  <si>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</si>
  <si>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</si>
  <si>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</si>
  <si>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</si>
  <si>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</si>
  <si>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</si>
  <si>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</si>
  <si>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</si>
  <si>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</si>
  <si>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</si>
  <si>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</si>
  <si>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</si>
  <si>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</si>
  <si>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</si>
  <si>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</si>
  <si>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</si>
  <si>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</si>
  <si>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</si>
  <si>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</si>
  <si>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</si>
  <si>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</si>
  <si>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</si>
  <si>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</si>
  <si>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</si>
  <si>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</si>
  <si>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</si>
  <si>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</si>
  <si>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</si>
  <si>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</si>
  <si>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</si>
  <si>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</si>
  <si>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</si>
  <si>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</si>
  <si>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</si>
  <si>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</si>
  <si>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</si>
  <si>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</si>
  <si>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</si>
  <si>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</si>
  <si>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</si>
  <si>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</si>
  <si>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</si>
  <si>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</si>
  <si>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</si>
  <si>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</si>
  <si>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</si>
  <si>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</si>
  <si>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</si>
  <si>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</si>
  <si>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</si>
  <si>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</si>
  <si>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</si>
  <si>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</si>
  <si>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</si>
  <si>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</si>
  <si>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</si>
  <si>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</si>
  <si>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</si>
  <si>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</si>
  <si>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</si>
  <si>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</si>
  <si>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</si>
  <si>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</si>
  <si>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</si>
  <si>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</si>
  <si>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</si>
  <si>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</si>
  <si>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</si>
  <si>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</si>
  <si>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</si>
  <si>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</si>
  <si>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</si>
  <si>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</si>
  <si>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</si>
  <si>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</si>
  <si>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</si>
  <si>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</si>
  <si>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</si>
  <si>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</si>
  <si>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</si>
  <si>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</si>
  <si>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</si>
  <si>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</si>
  <si>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</si>
  <si>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</si>
  <si>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</si>
  <si>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</si>
  <si>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</si>
  <si>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</si>
  <si>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</si>
  <si>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</si>
  <si>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</si>
  <si>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</si>
  <si>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</si>
  <si>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</si>
  <si>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</si>
  <si>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</si>
  <si>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</si>
  <si>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</si>
  <si>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</si>
  <si>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</si>
  <si>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</si>
  <si>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</si>
  <si>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</si>
  <si>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</si>
  <si>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</si>
  <si>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</si>
  <si>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</si>
  <si>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</si>
  <si>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</si>
  <si>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</si>
  <si>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</si>
  <si>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</si>
  <si>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</si>
  <si>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</si>
  <si>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</si>
  <si>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</si>
  <si>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</si>
  <si>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</si>
  <si>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</si>
  <si>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</si>
  <si>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</si>
  <si>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</si>
  <si>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</si>
  <si>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</si>
  <si>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</si>
  <si>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</si>
  <si>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</si>
  <si>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</si>
  <si>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</si>
  <si>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</si>
  <si>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</si>
  <si>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</si>
  <si>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</si>
  <si>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</si>
  <si>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</si>
  <si>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</si>
  <si>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</si>
  <si>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</si>
  <si>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</si>
  <si>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</si>
  <si>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</si>
  <si>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</si>
  <si>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</si>
  <si>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</si>
  <si>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</si>
  <si>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</si>
  <si>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</si>
  <si>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</si>
  <si>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</si>
  <si>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</si>
  <si>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</si>
  <si>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</si>
  <si>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</si>
  <si>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</si>
  <si>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</si>
  <si>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</si>
  <si>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</si>
  <si>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</si>
  <si>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</si>
  <si>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</si>
  <si>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</si>
  <si>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</si>
  <si>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</si>
  <si>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</si>
  <si>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</si>
  <si>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</si>
  <si>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</si>
  <si>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</si>
  <si>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</si>
  <si>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</si>
  <si>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</si>
  <si>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</si>
  <si>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</si>
  <si>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</si>
  <si>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</si>
  <si>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</si>
  <si>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</si>
  <si>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</si>
  <si>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</si>
  <si>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</si>
  <si>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</si>
  <si>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</si>
  <si>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</si>
  <si>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</si>
  <si>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</si>
  <si>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</si>
  <si>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</si>
  <si>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</si>
  <si>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</si>
  <si>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</si>
  <si>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</si>
  <si>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</si>
  <si>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</si>
  <si>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</si>
  <si>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</si>
  <si>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</si>
  <si>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</si>
  <si>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</si>
  <si>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</si>
  <si>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</si>
  <si>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</si>
  <si>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</si>
  <si>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</si>
  <si>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</si>
  <si>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</si>
  <si>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</si>
  <si>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</si>
  <si>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</si>
  <si>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</si>
  <si>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</si>
  <si>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</si>
  <si>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</si>
  <si>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</si>
  <si>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</si>
  <si>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</si>
  <si>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</si>
  <si>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</si>
  <si>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</si>
  <si>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</si>
  <si>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</si>
  <si>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</si>
  <si>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</si>
  <si>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</si>
  <si>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</si>
  <si>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</si>
  <si>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</si>
  <si>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</si>
  <si>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</si>
  <si>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</si>
  <si>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</si>
  <si>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</si>
  <si>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</si>
  <si>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</si>
  <si>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</si>
  <si>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</si>
  <si>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</si>
  <si>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</si>
  <si>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</si>
  <si>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</si>
  <si>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</si>
  <si>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</si>
  <si>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</si>
  <si>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</si>
  <si>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</si>
  <si>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</si>
  <si>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</si>
  <si>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</si>
  <si>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</si>
  <si>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</si>
  <si>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</si>
  <si>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</si>
  <si>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</si>
  <si>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</si>
  <si>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</si>
  <si>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</si>
  <si>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</si>
  <si>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</si>
  <si>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</si>
  <si>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</si>
  <si>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</si>
  <si>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</si>
  <si>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</si>
  <si>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</si>
  <si>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</si>
  <si>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</si>
  <si>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</si>
  <si>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</si>
  <si>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</si>
  <si>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</si>
  <si>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</si>
  <si>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</si>
  <si>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</si>
  <si>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</si>
  <si>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</si>
  <si>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</si>
  <si>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</si>
  <si>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</si>
  <si>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</si>
  <si>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</si>
  <si>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</si>
  <si>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</si>
  <si>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</si>
  <si>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</si>
  <si>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</si>
  <si>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</si>
  <si>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</si>
  <si>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</si>
  <si>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</si>
  <si>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</si>
  <si>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</si>
  <si>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</si>
  <si>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</si>
  <si>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</si>
  <si>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</si>
  <si>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</si>
  <si>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</si>
  <si>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</si>
  <si>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</si>
  <si>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</si>
  <si>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</si>
  <si>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</si>
  <si>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</si>
  <si>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</si>
  <si>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</si>
  <si>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</si>
  <si>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</si>
  <si>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</si>
  <si>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</si>
  <si>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</si>
  <si>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</si>
  <si>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</si>
  <si>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</si>
  <si>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</si>
  <si>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</si>
  <si>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</si>
  <si>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</si>
  <si>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</si>
  <si>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</si>
  <si>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</si>
  <si>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</si>
  <si>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</si>
  <si>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</si>
  <si>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</si>
  <si>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</si>
  <si>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</si>
  <si>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</si>
  <si>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</si>
  <si>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</si>
  <si>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</si>
  <si>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</si>
  <si>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</si>
  <si>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</si>
  <si>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</si>
  <si>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</si>
  <si>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</si>
  <si>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</si>
  <si>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</si>
  <si>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</si>
  <si>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</si>
  <si>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</si>
  <si>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</si>
  <si>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</si>
  <si>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</si>
  <si>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</si>
  <si>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</si>
  <si>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</si>
  <si>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</si>
  <si>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</si>
  <si>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</si>
  <si>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</si>
  <si>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</si>
  <si>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</si>
  <si>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</si>
  <si>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</si>
  <si>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</si>
  <si>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</si>
  <si>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</si>
  <si>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</si>
  <si>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</si>
  <si>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</si>
  <si>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</si>
  <si>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</si>
  <si>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</si>
  <si>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</si>
  <si>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</si>
  <si>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</si>
  <si>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</si>
  <si>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</si>
  <si>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</si>
  <si>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</si>
  <si>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</si>
  <si>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</si>
  <si>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</si>
  <si>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</si>
  <si>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</si>
  <si>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</si>
  <si>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</si>
  <si>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</si>
  <si>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</si>
  <si>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</si>
  <si>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</si>
  <si>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</si>
  <si>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</si>
  <si>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</si>
  <si>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</si>
  <si>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</si>
  <si>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</si>
  <si>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</si>
  <si>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</si>
  <si>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</si>
  <si>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</si>
  <si>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</si>
  <si>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</si>
  <si>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</si>
  <si>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</si>
  <si>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</si>
  <si>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</si>
  <si>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</si>
  <si>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</si>
  <si>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</si>
  <si>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</si>
  <si>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</si>
  <si>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</si>
  <si>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</si>
  <si>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</si>
  <si>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</si>
  <si>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</si>
  <si>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</si>
  <si>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</si>
  <si>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</si>
  <si>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</si>
  <si>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</si>
  <si>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</si>
  <si>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</si>
  <si>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</si>
  <si>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</si>
  <si>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</si>
  <si>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</si>
  <si>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</si>
  <si>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</si>
  <si>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</si>
  <si>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</si>
  <si>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</si>
  <si>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</si>
  <si>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</si>
  <si>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</si>
  <si>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</si>
  <si>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</si>
  <si>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</si>
  <si>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</si>
  <si>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</si>
  <si>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</si>
  <si>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</si>
  <si>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</si>
  <si>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</si>
  <si>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</si>
  <si>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</si>
  <si>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</si>
  <si>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</si>
  <si>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</si>
  <si>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</si>
  <si>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</si>
  <si>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</si>
  <si>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</si>
  <si>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</si>
  <si>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</si>
  <si>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</si>
  <si>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</si>
  <si>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</si>
  <si>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</si>
  <si>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</si>
  <si>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</si>
  <si>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</si>
  <si>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</si>
  <si>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</si>
  <si>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</si>
  <si>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</si>
  <si>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</si>
  <si>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</si>
  <si>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</si>
  <si>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</si>
  <si>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</si>
  <si>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</si>
  <si>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</si>
  <si>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</si>
  <si>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</si>
  <si>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</si>
  <si>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</si>
  <si>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</si>
  <si>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</si>
  <si>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</si>
  <si>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</si>
  <si>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</si>
  <si>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</si>
  <si>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</si>
  <si>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</si>
  <si>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</si>
  <si>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</si>
  <si>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</si>
  <si>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</si>
  <si>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</si>
  <si>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</si>
  <si>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</si>
  <si>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</si>
  <si>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</si>
  <si>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</si>
  <si>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</si>
  <si>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</si>
  <si>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</si>
  <si>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</si>
  <si>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</si>
  <si>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</si>
  <si>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</si>
  <si>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</si>
  <si>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</si>
  <si>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</si>
  <si>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</si>
  <si>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</si>
  <si>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</si>
  <si>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</si>
  <si>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</si>
  <si>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</si>
  <si>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</si>
  <si>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</si>
  <si>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</si>
  <si>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</si>
  <si>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</si>
  <si>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</si>
  <si>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</si>
  <si>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</si>
  <si>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</si>
  <si>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</si>
  <si>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</si>
  <si>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</si>
  <si>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</si>
  <si>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</si>
  <si>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</si>
  <si>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</si>
  <si>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</si>
  <si>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</si>
  <si>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</si>
  <si>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</si>
  <si>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</si>
  <si>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</si>
  <si>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</si>
  <si>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</si>
  <si>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</si>
  <si>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</si>
  <si>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</si>
  <si>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</si>
  <si>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</si>
  <si>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</si>
  <si>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</si>
  <si>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</si>
  <si>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</si>
  <si>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</si>
  <si>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</si>
  <si>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</si>
  <si>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</si>
  <si>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</si>
  <si>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</si>
  <si>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</si>
  <si>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</si>
  <si>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</si>
  <si>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</si>
  <si>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</si>
  <si>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</si>
  <si>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</si>
  <si>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</si>
  <si>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</si>
  <si>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</si>
  <si>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</si>
  <si>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</si>
  <si>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</si>
  <si>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</si>
  <si>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</si>
  <si>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</si>
  <si>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</si>
  <si>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</si>
  <si>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</si>
  <si>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</si>
  <si>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</si>
  <si>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</si>
  <si>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</si>
  <si>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</si>
  <si>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</si>
  <si>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</si>
  <si>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</si>
  <si>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</si>
  <si>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</si>
  <si>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</si>
  <si>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</si>
  <si>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</si>
  <si>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</si>
  <si>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</si>
  <si>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</si>
  <si>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</si>
  <si>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</si>
  <si>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</si>
  <si>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</si>
  <si>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</si>
  <si>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</si>
  <si>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</si>
  <si>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</si>
  <si>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</si>
  <si>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</si>
  <si>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</si>
  <si>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</si>
  <si>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</si>
  <si>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</si>
  <si>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</si>
  <si>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</si>
  <si>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</si>
  <si>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</si>
  <si>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</si>
  <si>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</si>
  <si>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</si>
  <si>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</si>
  <si>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</si>
  <si>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</si>
  <si>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</si>
  <si>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</si>
  <si>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</si>
  <si>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</si>
  <si>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</si>
  <si>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</si>
  <si>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</si>
  <si>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</si>
  <si>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</si>
  <si>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</si>
  <si>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</si>
  <si>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</si>
  <si>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</si>
  <si>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</si>
  <si>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</si>
  <si>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</si>
  <si>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</si>
  <si>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</si>
  <si>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</si>
  <si>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</si>
  <si>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</si>
  <si>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</si>
  <si>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</si>
  <si>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</si>
  <si>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</si>
  <si>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</si>
  <si>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</si>
  <si>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</si>
  <si>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</si>
  <si>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</si>
  <si>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</si>
  <si>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</si>
  <si>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</si>
  <si>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</si>
  <si>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</si>
  <si>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</si>
  <si>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</si>
  <si>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</si>
  <si>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</si>
  <si>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</si>
  <si>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</si>
  <si>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</si>
  <si>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</si>
  <si>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</si>
  <si>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</si>
  <si>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</si>
  <si>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</si>
  <si>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</si>
  <si>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</si>
  <si>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</si>
  <si>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</si>
  <si>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</si>
  <si>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</si>
  <si>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</si>
  <si>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</si>
  <si>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</si>
  <si>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</si>
  <si>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</si>
  <si>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</si>
  <si>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</si>
  <si>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</si>
  <si>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</si>
  <si>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</si>
  <si>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</si>
  <si>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</si>
  <si>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</si>
  <si>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</si>
  <si>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</si>
  <si>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</si>
  <si>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</si>
  <si>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</si>
  <si>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</si>
  <si>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</si>
  <si>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</si>
  <si>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</si>
  <si>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</si>
  <si>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</si>
  <si>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</si>
  <si>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</si>
  <si>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</si>
  <si>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</si>
  <si>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</si>
  <si>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</si>
  <si>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</si>
  <si>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</si>
  <si>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</si>
  <si>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</si>
  <si>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</si>
  <si>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</si>
  <si>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</si>
  <si>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</si>
  <si>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</si>
  <si>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</si>
  <si>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</si>
  <si>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</si>
  <si>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</si>
  <si>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</si>
  <si>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</si>
  <si>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</si>
  <si>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</si>
  <si>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</si>
  <si>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</si>
  <si>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</si>
  <si>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</si>
  <si>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</si>
  <si>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</si>
  <si>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</si>
  <si>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</si>
  <si>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</si>
  <si>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</si>
  <si>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</si>
  <si>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</si>
  <si>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</si>
  <si>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</si>
  <si>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</si>
  <si>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</si>
  <si>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</si>
  <si>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</si>
  <si>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</si>
  <si>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</si>
  <si>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</si>
  <si>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</si>
  <si>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</si>
  <si>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</si>
  <si>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</si>
  <si>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</si>
  <si>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</si>
  <si>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</si>
  <si>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</si>
  <si>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</si>
  <si>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</si>
  <si>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</si>
  <si>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</si>
  <si>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</si>
  <si>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</si>
  <si>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</si>
  <si>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</si>
  <si>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</si>
  <si>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</si>
  <si>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</si>
  <si>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</si>
  <si>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</si>
  <si>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</si>
  <si>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</si>
  <si>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</si>
  <si>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</si>
  <si>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</si>
  <si>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</si>
  <si>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</si>
  <si>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</si>
  <si>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</si>
  <si>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</si>
  <si>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</si>
  <si>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</si>
  <si>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</si>
  <si>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</si>
  <si>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</si>
  <si>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</si>
  <si>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</si>
  <si>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</si>
  <si>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</si>
  <si>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</si>
  <si>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</si>
  <si>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</si>
  <si>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</si>
  <si>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</si>
  <si>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</si>
  <si>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</si>
  <si>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</si>
  <si>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</si>
  <si>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</si>
  <si>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</si>
  <si>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</si>
  <si>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</si>
  <si>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</si>
  <si>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</si>
  <si>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</si>
  <si>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</si>
  <si>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</si>
  <si>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</si>
  <si>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</si>
  <si>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</si>
  <si>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</si>
  <si>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</si>
  <si>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</si>
  <si>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</si>
  <si>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</si>
  <si>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</si>
  <si>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</si>
  <si>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</si>
  <si>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</si>
  <si>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</si>
  <si>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</si>
  <si>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</si>
  <si>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</si>
  <si>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</si>
  <si>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</si>
  <si>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</si>
  <si>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</si>
  <si>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</si>
  <si>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</si>
  <si>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</si>
  <si>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</si>
  <si>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</si>
  <si>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</si>
  <si>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</si>
  <si>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</si>
  <si>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</si>
  <si>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</si>
  <si>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</si>
  <si>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</si>
  <si>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</si>
  <si>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</si>
  <si>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</si>
  <si>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</si>
  <si>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</si>
  <si>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</si>
  <si>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</si>
  <si>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</si>
  <si>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</si>
  <si>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</si>
  <si>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</si>
  <si>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</si>
  <si>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</si>
  <si>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</si>
  <si>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</si>
  <si>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</si>
  <si>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</si>
  <si>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</si>
  <si>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</si>
  <si>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</si>
  <si>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</si>
  <si>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</si>
  <si>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</si>
  <si>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</si>
  <si>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</si>
  <si>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</si>
  <si>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</si>
  <si>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</si>
  <si>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</si>
  <si>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</si>
  <si>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</si>
  <si>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</si>
  <si>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</si>
  <si>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</si>
  <si>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</si>
  <si>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</si>
  <si>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</si>
  <si>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</si>
  <si>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</si>
  <si>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</si>
  <si>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</si>
  <si>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</si>
  <si>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</si>
  <si>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</si>
  <si>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</si>
  <si>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</si>
  <si>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</si>
  <si>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</si>
  <si>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</si>
  <si>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</si>
  <si>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</si>
  <si>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</si>
  <si>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</si>
  <si>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</si>
  <si>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</si>
  <si>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</si>
  <si>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</si>
  <si>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</si>
  <si>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</si>
  <si>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</si>
  <si>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</si>
  <si>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</si>
  <si>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</si>
  <si>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</si>
  <si>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</si>
  <si>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</si>
  <si>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</si>
  <si>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</si>
  <si>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</si>
  <si>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</si>
  <si>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</si>
  <si>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</si>
  <si>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</si>
  <si>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</si>
  <si>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</si>
  <si>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</si>
  <si>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</si>
  <si>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</si>
  <si>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</si>
  <si>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</si>
  <si>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</si>
  <si>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</si>
  <si>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</si>
  <si>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</si>
  <si>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</si>
  <si>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</si>
  <si>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</si>
  <si>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</si>
  <si>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</si>
  <si>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</si>
  <si>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</si>
  <si>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</si>
  <si>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</si>
  <si>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</si>
  <si>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</si>
  <si>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</si>
  <si>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</si>
  <si>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</si>
  <si>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</si>
  <si>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</si>
  <si>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</si>
  <si>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</si>
  <si>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</si>
  <si>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</si>
  <si>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</si>
  <si>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</si>
  <si>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</si>
  <si>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</si>
  <si>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</si>
  <si>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</si>
  <si>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</si>
  <si>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</si>
  <si>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</si>
  <si>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</si>
  <si>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</si>
  <si>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</si>
  <si>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</si>
  <si>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</si>
  <si>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</si>
  <si>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</si>
  <si>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</si>
  <si>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</si>
  <si>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</si>
  <si>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</si>
  <si>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</si>
  <si>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</si>
  <si>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</si>
  <si>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</si>
  <si>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</si>
  <si>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</si>
  <si>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</si>
  <si>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</si>
  <si>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</si>
  <si>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</si>
  <si>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</si>
  <si>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</si>
  <si>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</si>
  <si>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</si>
  <si>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</si>
  <si>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</si>
  <si>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</si>
  <si>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</si>
  <si>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</si>
  <si>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</si>
  <si>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</si>
  <si>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</si>
  <si>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</si>
  <si>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</si>
  <si>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</si>
  <si>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</si>
  <si>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</si>
  <si>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</si>
  <si>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</si>
  <si>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</si>
  <si>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</si>
  <si>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</si>
  <si>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</si>
  <si>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</si>
  <si>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</si>
  <si>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</si>
  <si>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</si>
  <si>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</si>
  <si>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</si>
  <si>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</si>
  <si>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</si>
  <si>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</si>
  <si>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</si>
  <si>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</si>
  <si>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</si>
  <si>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</si>
  <si>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</si>
  <si>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</si>
  <si>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</si>
  <si>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</si>
  <si>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</si>
  <si>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</si>
  <si>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</si>
  <si>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</si>
  <si>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</si>
  <si>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</si>
  <si>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</si>
  <si>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</si>
  <si>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</si>
  <si>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</si>
  <si>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</si>
  <si>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</si>
  <si>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</si>
  <si>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</si>
  <si>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</si>
  <si>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</si>
  <si>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</si>
  <si>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</si>
  <si>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</si>
  <si>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</si>
  <si>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</si>
  <si>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</si>
  <si>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</si>
  <si>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</si>
  <si>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</si>
  <si>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</si>
  <si>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</si>
  <si>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</si>
  <si>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</si>
  <si>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</si>
  <si>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</si>
  <si>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</si>
  <si>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</si>
  <si>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</si>
  <si>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</si>
  <si>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</si>
  <si>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</si>
  <si>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</si>
  <si>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</si>
  <si>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</si>
  <si>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</si>
  <si>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</si>
  <si>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</si>
  <si>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</si>
  <si>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</si>
  <si>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</si>
  <si>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</si>
  <si>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</si>
  <si>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</si>
  <si>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</si>
  <si>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</si>
  <si>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</si>
  <si>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</si>
  <si>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</si>
  <si>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</si>
  <si>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</si>
  <si>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</si>
  <si>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</si>
  <si>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</si>
  <si>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</si>
  <si>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</si>
  <si>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</si>
  <si>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</si>
  <si>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</si>
  <si>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</si>
  <si>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</si>
  <si>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</si>
  <si>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</si>
  <si>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</si>
  <si>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</si>
  <si>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</si>
  <si>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</si>
  <si>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</si>
  <si>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</si>
  <si>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</si>
  <si>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</si>
  <si>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</si>
  <si>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</si>
  <si>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</si>
  <si>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</si>
  <si>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</si>
  <si>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</si>
  <si>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</si>
  <si>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</si>
  <si>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</si>
  <si>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</si>
  <si>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</si>
  <si>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</si>
  <si>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</si>
  <si>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</si>
  <si>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</si>
  <si>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</si>
  <si>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</si>
  <si>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</si>
  <si>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</si>
  <si>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</si>
  <si>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</si>
  <si>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</si>
  <si>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</si>
  <si>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</si>
  <si>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</si>
  <si>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</si>
  <si>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</si>
  <si>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</si>
  <si>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</si>
  <si>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</si>
  <si>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</si>
  <si>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</si>
  <si>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</si>
  <si>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</si>
  <si>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</si>
  <si>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</si>
  <si>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</si>
  <si>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</si>
  <si>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</si>
  <si>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</si>
  <si>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</si>
  <si>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</si>
  <si>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</si>
  <si>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</si>
  <si>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</si>
  <si>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</si>
  <si>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</si>
  <si>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</si>
  <si>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</si>
  <si>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</si>
  <si>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</si>
  <si>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</si>
  <si>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</si>
  <si>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</si>
  <si>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</si>
  <si>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</si>
  <si>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</si>
  <si>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</si>
  <si>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</si>
  <si>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</si>
  <si>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</si>
  <si>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</si>
  <si>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</si>
  <si>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</si>
  <si>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</si>
  <si>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</si>
  <si>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</si>
  <si>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</si>
  <si>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</si>
  <si>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</si>
  <si>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</si>
  <si>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</si>
  <si>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</si>
  <si>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</si>
  <si>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</si>
  <si>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</si>
  <si>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</si>
  <si>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</si>
  <si>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</si>
  <si>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</si>
  <si>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</si>
  <si>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</si>
  <si>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</si>
  <si>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</si>
  <si>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</si>
  <si>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</si>
  <si>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</si>
  <si>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</si>
  <si>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</si>
  <si>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</si>
  <si>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</si>
  <si>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</si>
  <si>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</si>
  <si>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</si>
  <si>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</si>
  <si>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</si>
  <si>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</si>
  <si>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</si>
  <si>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</si>
  <si>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</si>
  <si>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</si>
  <si>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</si>
  <si>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</si>
  <si>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</si>
  <si>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</si>
  <si>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</si>
  <si>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</si>
  <si>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</si>
  <si>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</si>
  <si>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</si>
  <si>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</si>
  <si>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</si>
  <si>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</si>
  <si>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</si>
  <si>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</si>
  <si>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</si>
  <si>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</si>
  <si>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</si>
  <si>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</si>
  <si>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</si>
  <si>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</si>
  <si>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</si>
  <si>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</si>
  <si>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</si>
  <si>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</si>
  <si>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</si>
  <si>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</si>
  <si>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</si>
  <si>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</si>
  <si>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</si>
  <si>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</si>
  <si>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</si>
  <si>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</si>
  <si>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</si>
  <si>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</si>
  <si>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</si>
  <si>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</si>
  <si>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</si>
  <si>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</si>
  <si>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</si>
  <si>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</si>
  <si>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</si>
  <si>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</si>
  <si>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</si>
  <si>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</si>
  <si>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</si>
  <si>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</si>
  <si>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</si>
  <si>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</si>
  <si>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</si>
  <si>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</si>
  <si>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</si>
  <si>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</si>
  <si>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</si>
  <si>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</si>
  <si>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</si>
  <si>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</si>
  <si>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</si>
  <si>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</si>
  <si>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</si>
  <si>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</si>
  <si>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</si>
  <si>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</si>
  <si>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</si>
  <si>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</si>
  <si>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</si>
  <si>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</si>
  <si>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</si>
  <si>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</si>
  <si>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</si>
  <si>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</si>
  <si>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</si>
  <si>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</si>
  <si>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</si>
  <si>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</si>
  <si>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</si>
  <si>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</si>
  <si>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</si>
  <si>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</si>
  <si>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</si>
  <si>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</si>
  <si>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</si>
  <si>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</si>
  <si>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</si>
  <si>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</si>
  <si>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</si>
  <si>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</si>
  <si>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</si>
  <si>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</si>
  <si>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</si>
  <si>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</si>
  <si>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</si>
  <si>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</si>
  <si>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</si>
  <si>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</si>
  <si>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</si>
  <si>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</si>
  <si>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</si>
  <si>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</si>
  <si>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</si>
  <si>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</si>
  <si>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</si>
  <si>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</si>
  <si>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</si>
  <si>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</si>
  <si>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</si>
  <si>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</si>
  <si>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</si>
  <si>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</si>
  <si>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</si>
  <si>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</si>
  <si>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</si>
  <si>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</si>
  <si>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</si>
  <si>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</si>
  <si>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</si>
  <si>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</si>
  <si>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</si>
  <si>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</si>
  <si>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</si>
  <si>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</si>
  <si>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</si>
  <si>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</si>
  <si>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</si>
  <si>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</si>
  <si>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</si>
  <si>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</si>
  <si>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</si>
  <si>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</si>
  <si>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</si>
  <si>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</si>
  <si>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</si>
  <si>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</si>
  <si>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</si>
  <si>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</si>
  <si>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</si>
  <si>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</si>
  <si>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</si>
  <si>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</si>
  <si>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</si>
  <si>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</si>
  <si>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</si>
  <si>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</si>
  <si>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</si>
  <si>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</si>
  <si>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</si>
  <si>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</si>
  <si>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</si>
  <si>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</si>
  <si>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</si>
  <si>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</si>
  <si>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</si>
  <si>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</si>
  <si>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</si>
  <si>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</si>
  <si>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</si>
  <si>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</si>
  <si>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</si>
  <si>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</si>
  <si>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</si>
  <si>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</si>
  <si>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</si>
  <si>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</si>
  <si>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</si>
  <si>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</si>
  <si>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</si>
  <si>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</si>
  <si>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</si>
  <si>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</si>
  <si>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</si>
  <si>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</si>
  <si>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</si>
  <si>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</si>
  <si>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</si>
  <si>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</si>
  <si>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</si>
  <si>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</si>
  <si>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</si>
  <si>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</si>
  <si>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</si>
  <si>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</si>
  <si>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</si>
  <si>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</si>
  <si>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</si>
  <si>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</si>
  <si>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</si>
  <si>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</si>
  <si>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</si>
  <si>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</si>
  <si>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</si>
  <si>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</si>
  <si>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</si>
  <si>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</si>
  <si>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</si>
  <si>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</si>
  <si>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</si>
  <si>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</si>
  <si>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</si>
  <si>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</si>
  <si>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</si>
  <si>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</si>
  <si>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</si>
  <si>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</si>
  <si>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</si>
  <si>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</si>
  <si>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</si>
  <si>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</si>
  <si>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</si>
  <si>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</si>
  <si>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</si>
  <si>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</si>
  <si>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</si>
  <si>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</si>
  <si>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</si>
  <si>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</si>
  <si>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</si>
  <si>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</si>
  <si>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</si>
  <si>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</si>
  <si>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</si>
  <si>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</si>
  <si>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</si>
  <si>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</si>
  <si>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</si>
  <si>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</si>
  <si>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</si>
  <si>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</si>
  <si>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</si>
  <si>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</si>
  <si>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</si>
  <si>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</si>
  <si>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</si>
  <si>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</si>
  <si>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</si>
  <si>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</si>
  <si>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</si>
  <si>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</si>
  <si>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</si>
  <si>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</si>
  <si>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</si>
  <si>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</si>
  <si>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</si>
  <si>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</si>
  <si>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</si>
  <si>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</si>
  <si>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</si>
  <si>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</si>
  <si>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</si>
  <si>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</si>
  <si>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</si>
  <si>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</si>
  <si>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</si>
  <si>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</si>
  <si>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</si>
  <si>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</si>
  <si>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</si>
  <si>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</si>
  <si>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</si>
  <si>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</si>
  <si>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</si>
  <si>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</si>
  <si>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</si>
  <si>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</si>
  <si>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</si>
  <si>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</si>
  <si>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</si>
  <si>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</si>
  <si>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</si>
  <si>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</si>
  <si>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</si>
  <si>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</si>
  <si>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</si>
  <si>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</si>
  <si>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</si>
  <si>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</si>
  <si>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</si>
  <si>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</si>
  <si>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</si>
  <si>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</si>
  <si>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</si>
  <si>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</si>
  <si>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</si>
  <si>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</si>
  <si>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</si>
  <si>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</si>
  <si>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</si>
  <si>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</si>
  <si>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</si>
  <si>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</si>
  <si>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</si>
  <si>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</si>
  <si>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</si>
  <si>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</si>
  <si>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</si>
  <si>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</si>
  <si>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</si>
  <si>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</si>
  <si>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</si>
  <si>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</si>
  <si>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</si>
  <si>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</si>
  <si>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</si>
  <si>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</si>
  <si>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</si>
  <si>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</si>
  <si>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</si>
  <si>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</si>
  <si>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</si>
  <si>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</si>
  <si>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</si>
  <si>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</si>
  <si>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</si>
  <si>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</si>
  <si>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</si>
  <si>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</si>
  <si>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</si>
  <si>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</si>
  <si>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</si>
  <si>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</si>
  <si>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</si>
  <si>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</si>
  <si>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</si>
  <si>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</si>
  <si>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</si>
  <si>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</si>
  <si>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</si>
  <si>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</si>
  <si>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</si>
  <si>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</si>
  <si>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</si>
  <si>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</si>
  <si>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</si>
  <si>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</si>
  <si>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</si>
  <si>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</si>
  <si>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</si>
  <si>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</si>
  <si>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</si>
  <si>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</si>
  <si>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</si>
  <si>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</si>
  <si>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</si>
  <si>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</si>
  <si>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</si>
  <si>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</si>
  <si>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</si>
  <si>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</si>
  <si>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</si>
  <si>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</si>
  <si>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</si>
  <si>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</si>
  <si>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</si>
  <si>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</si>
  <si>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</si>
  <si>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</si>
  <si>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</si>
  <si>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</si>
  <si>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</si>
  <si>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</si>
  <si>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</si>
  <si>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</si>
  <si>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</si>
  <si>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</si>
  <si>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</si>
  <si>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</si>
  <si>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</si>
  <si>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</si>
  <si>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</si>
  <si>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</si>
  <si>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</si>
  <si>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</si>
  <si>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</si>
  <si>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</si>
  <si>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</si>
  <si>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</si>
  <si>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</si>
  <si>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</si>
  <si>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</si>
  <si>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</si>
  <si>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</si>
  <si>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</si>
  <si>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</si>
  <si>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</si>
  <si>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</si>
  <si>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</si>
  <si>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</si>
  <si>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</si>
  <si>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</si>
  <si>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</si>
  <si>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</si>
  <si>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</si>
  <si>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</si>
  <si>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</si>
  <si>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</si>
  <si>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</si>
  <si>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</si>
  <si>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</si>
  <si>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</si>
  <si>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</si>
  <si>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</si>
  <si>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</si>
  <si>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</si>
  <si>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</si>
  <si>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</si>
  <si>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</si>
  <si>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</si>
  <si>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</si>
  <si>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</si>
  <si>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</si>
  <si>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</si>
  <si>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</si>
  <si>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</si>
  <si>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</si>
  <si>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</si>
  <si>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</si>
  <si>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</si>
  <si>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</si>
  <si>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</si>
  <si>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</si>
  <si>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</si>
  <si>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</si>
  <si>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</si>
  <si>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</si>
  <si>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</si>
  <si>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</si>
  <si>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</si>
  <si>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</si>
  <si>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</si>
  <si>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</si>
  <si>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</si>
  <si>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</si>
  <si>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</si>
  <si>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</si>
  <si>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</si>
  <si>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</si>
  <si>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</si>
  <si>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</si>
  <si>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</si>
  <si>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</si>
  <si>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</si>
  <si>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</si>
  <si>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</si>
  <si>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</si>
  <si>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</si>
  <si>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</si>
  <si>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</si>
  <si>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</si>
  <si>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</si>
  <si>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</si>
  <si>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</si>
  <si>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</si>
  <si>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</si>
  <si>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</si>
  <si>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</si>
  <si>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</si>
  <si>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</si>
  <si>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</si>
  <si>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</si>
  <si>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</si>
  <si>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</si>
  <si>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</si>
  <si>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</si>
  <si>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</si>
  <si>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</si>
  <si>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</si>
  <si>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</si>
  <si>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</si>
  <si>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</si>
  <si>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</si>
  <si>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</si>
  <si>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</si>
  <si>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</si>
  <si>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</si>
  <si>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</si>
  <si>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</si>
  <si>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</si>
  <si>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</si>
  <si>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</si>
  <si>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</si>
  <si>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</si>
  <si>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</si>
  <si>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</si>
  <si>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</si>
  <si>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</si>
  <si>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</si>
  <si>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</si>
  <si>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</si>
  <si>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</si>
  <si>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</si>
  <si>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</si>
  <si>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</si>
  <si>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</si>
  <si>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</si>
  <si>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</si>
  <si>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</si>
  <si>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</si>
  <si>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</si>
  <si>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</si>
  <si>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</si>
  <si>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</si>
  <si>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</si>
  <si>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</si>
  <si>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</si>
  <si>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</si>
  <si>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</si>
  <si>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</si>
  <si>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</si>
  <si>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</si>
  <si>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</si>
  <si>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</si>
  <si>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</si>
  <si>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</si>
  <si>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</si>
  <si>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</si>
  <si>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</si>
  <si>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</si>
  <si>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</si>
  <si>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</si>
  <si>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</si>
  <si>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</si>
  <si>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</si>
  <si>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</si>
  <si>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</si>
  <si>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</si>
  <si>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</si>
  <si>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</si>
  <si>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</si>
  <si>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</si>
  <si>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</si>
  <si>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</si>
  <si>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</si>
  <si>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</si>
  <si>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</si>
  <si>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</si>
  <si>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</si>
  <si>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</si>
  <si>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</si>
  <si>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</si>
  <si>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</si>
  <si>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</si>
  <si>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</si>
  <si>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</si>
  <si>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</si>
  <si>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</si>
  <si>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</si>
  <si>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</si>
  <si>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</si>
  <si>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</si>
  <si>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</si>
  <si>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</si>
  <si>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</si>
  <si>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</si>
  <si>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</si>
  <si>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</si>
  <si>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</si>
  <si>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</si>
  <si>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</si>
  <si>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</si>
  <si>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</si>
  <si>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</si>
  <si>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</si>
  <si>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</si>
  <si>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</si>
  <si>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</si>
  <si>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</si>
  <si>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</si>
  <si>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</si>
  <si>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</si>
  <si>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</si>
  <si>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</si>
  <si>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</si>
  <si>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</si>
  <si>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</si>
  <si>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</si>
  <si>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</si>
  <si>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</si>
  <si>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</si>
  <si>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</si>
  <si>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</si>
  <si>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</si>
  <si>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</si>
  <si>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</si>
  <si>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</si>
  <si>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</si>
  <si>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</si>
  <si>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</si>
  <si>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</si>
  <si>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</si>
  <si>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</si>
  <si>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</si>
  <si>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</si>
  <si>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</si>
  <si>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</si>
  <si>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</si>
  <si>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</si>
  <si>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</si>
  <si>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</si>
  <si>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</si>
  <si>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</si>
  <si>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</si>
  <si>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</si>
  <si>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</si>
  <si>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</si>
  <si>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</si>
  <si>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</si>
  <si>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</si>
  <si>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</si>
  <si>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</si>
  <si>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</si>
  <si>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</si>
  <si>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</si>
  <si>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</si>
  <si>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</si>
  <si>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</si>
  <si>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</si>
  <si>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</si>
  <si>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</si>
  <si>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</si>
  <si>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</si>
  <si>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</si>
  <si>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</si>
  <si>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</si>
  <si>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</si>
  <si>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</si>
  <si>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</si>
  <si>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</si>
  <si>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</si>
  <si>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</si>
  <si>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</si>
  <si>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</si>
  <si>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</si>
  <si>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</si>
  <si>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</si>
  <si>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</si>
  <si>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</si>
  <si>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</si>
  <si>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</si>
  <si>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</si>
  <si>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</si>
  <si>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</si>
  <si>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</si>
  <si>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</si>
  <si>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</si>
  <si>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</si>
  <si>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</si>
  <si>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</si>
  <si>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</si>
  <si>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</si>
  <si>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</si>
  <si>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</si>
  <si>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</si>
  <si>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</si>
  <si>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</si>
  <si>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</si>
  <si>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</si>
  <si>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</si>
  <si>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</si>
  <si>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</si>
  <si>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</si>
  <si>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</si>
  <si>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</si>
  <si>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</si>
  <si>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</si>
  <si>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</si>
  <si>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</si>
  <si>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</si>
  <si>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</si>
  <si>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</si>
  <si>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</si>
  <si>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</si>
  <si>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</si>
  <si>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</si>
  <si>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</si>
  <si>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</si>
  <si>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</si>
  <si>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</si>
  <si>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</si>
  <si>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</si>
  <si>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</si>
  <si>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</si>
  <si>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</si>
  <si>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</si>
  <si>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</si>
  <si>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</si>
  <si>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</si>
  <si>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</si>
  <si>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</si>
  <si>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</si>
  <si>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</si>
  <si>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</si>
  <si>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</si>
  <si>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</si>
  <si>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</si>
  <si>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</si>
  <si>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</si>
  <si>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</si>
  <si>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</si>
  <si>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</si>
  <si>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</si>
  <si>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</si>
  <si>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</si>
  <si>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</si>
  <si>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</si>
  <si>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</si>
  <si>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</si>
  <si>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</si>
  <si>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</si>
  <si>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</si>
  <si>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</si>
  <si>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</si>
  <si>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</si>
  <si>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</si>
  <si>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</si>
  <si>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</si>
  <si>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</si>
  <si>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</si>
  <si>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</si>
  <si>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</si>
  <si>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</si>
  <si>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</si>
  <si>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</si>
  <si>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</si>
  <si>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</si>
  <si>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</si>
  <si>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</si>
  <si>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</si>
  <si>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</si>
  <si>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</si>
  <si>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</si>
  <si>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</si>
  <si>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</si>
  <si>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</si>
  <si>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</si>
  <si>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</si>
  <si>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</si>
  <si>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</si>
  <si>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</si>
  <si>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</si>
  <si>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</si>
  <si>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</si>
  <si>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</si>
  <si>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</si>
  <si>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</si>
  <si>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</si>
  <si>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</si>
  <si>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</si>
  <si>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</si>
  <si>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</si>
  <si>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</si>
  <si>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</si>
  <si>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</si>
  <si>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</si>
  <si>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</si>
  <si>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</si>
  <si>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</si>
  <si>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</si>
  <si>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</si>
  <si>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</si>
  <si>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</si>
  <si>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</si>
  <si>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</si>
  <si>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</si>
  <si>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</si>
  <si>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</si>
  <si>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</si>
  <si>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</si>
  <si>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</si>
  <si>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</si>
  <si>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</si>
  <si>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</si>
  <si>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</si>
  <si>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</si>
  <si>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</si>
  <si>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</si>
  <si>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</si>
  <si>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</si>
  <si>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</si>
  <si>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</si>
  <si>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</si>
  <si>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</si>
  <si>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</si>
  <si>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</si>
  <si>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</si>
  <si>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</si>
  <si>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</si>
  <si>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</si>
  <si>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</si>
  <si>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</si>
  <si>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</si>
  <si>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</si>
  <si>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</si>
  <si>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</si>
  <si>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</si>
  <si>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</si>
  <si>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</si>
  <si>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</si>
  <si>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</si>
  <si>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</si>
  <si>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</si>
  <si>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</si>
  <si>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</si>
  <si>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</si>
  <si>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</si>
  <si>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</si>
  <si>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</si>
  <si>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</si>
  <si>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</si>
  <si>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</si>
  <si>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</si>
  <si>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</si>
  <si>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</si>
  <si>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</si>
  <si>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</si>
  <si>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</si>
  <si>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</si>
  <si>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</si>
  <si>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</si>
  <si>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</si>
  <si>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</si>
  <si>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</si>
  <si>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</si>
  <si>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</si>
  <si>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</si>
  <si>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</si>
  <si>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</si>
  <si>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</si>
  <si>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</si>
  <si>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</si>
  <si>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</si>
  <si>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</si>
  <si>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</si>
  <si>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</si>
  <si>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</si>
  <si>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</si>
  <si>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</si>
  <si>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</si>
  <si>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</si>
  <si>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</si>
  <si>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</si>
  <si>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</si>
  <si>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</si>
  <si>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</si>
  <si>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</si>
  <si>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</si>
  <si>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</si>
  <si>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</si>
  <si>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</si>
  <si>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</si>
  <si>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</si>
  <si>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</si>
  <si>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</si>
  <si>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</si>
  <si>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</si>
  <si>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</si>
  <si>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</si>
  <si>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</si>
  <si>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</si>
  <si>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</si>
  <si>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</si>
  <si>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</si>
  <si>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</si>
  <si>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</si>
  <si>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</si>
  <si>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</si>
  <si>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</si>
  <si>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</si>
  <si>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</si>
  <si>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</si>
  <si>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</si>
  <si>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</si>
  <si>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</si>
  <si>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</si>
  <si>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</si>
  <si>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</si>
  <si>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</si>
  <si>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</si>
  <si>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</si>
  <si>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</si>
  <si>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</si>
  <si>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</si>
  <si>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</si>
  <si>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</si>
  <si>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</si>
  <si>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</si>
  <si>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</si>
  <si>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</si>
  <si>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</si>
  <si>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</si>
  <si>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</si>
  <si>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</si>
  <si>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</si>
  <si>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</si>
  <si>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</si>
  <si>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</si>
  <si>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</si>
  <si>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</si>
  <si>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</si>
  <si>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</si>
  <si>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</si>
  <si>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</si>
  <si>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</si>
  <si>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</si>
  <si>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</si>
  <si>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</si>
  <si>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</si>
  <si>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</si>
  <si>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</si>
  <si>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</si>
  <si>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</si>
  <si>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</si>
  <si>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</si>
  <si>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</si>
  <si>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</si>
  <si>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</si>
  <si>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</si>
  <si>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</si>
  <si>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</si>
  <si>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</si>
  <si>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</si>
  <si>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</si>
  <si>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</si>
  <si>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</si>
  <si>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</si>
  <si>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</si>
  <si>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</si>
  <si>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</si>
  <si>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</si>
  <si>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</si>
  <si>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</si>
  <si>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</si>
  <si>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</si>
  <si>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</si>
  <si>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</si>
  <si>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</si>
  <si>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</si>
  <si>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</si>
  <si>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</si>
  <si>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</si>
  <si>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</si>
  <si>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</si>
  <si>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</si>
  <si>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</si>
  <si>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</si>
  <si>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</si>
  <si>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</si>
  <si>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</si>
  <si>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</si>
  <si>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</si>
  <si>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</si>
  <si>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</si>
  <si>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</si>
  <si>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</si>
  <si>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</si>
  <si>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</si>
  <si>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</si>
  <si>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</si>
  <si>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</si>
  <si>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</si>
  <si>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</si>
  <si>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</si>
  <si>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</si>
  <si>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</si>
  <si>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</si>
  <si>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</si>
  <si>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</si>
  <si>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</si>
  <si>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</si>
  <si>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</si>
  <si>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</si>
  <si>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</si>
  <si>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</si>
  <si>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</si>
  <si>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</si>
  <si>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</si>
  <si>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</si>
  <si>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</si>
  <si>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</si>
  <si>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</si>
  <si>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</si>
  <si>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</si>
  <si>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</si>
  <si>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</si>
  <si>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</si>
  <si>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</si>
  <si>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</si>
  <si>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</si>
  <si>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</si>
  <si>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</si>
  <si>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</si>
  <si>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</si>
  <si>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</si>
  <si>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</si>
  <si>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</si>
  <si>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</si>
  <si>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</si>
  <si>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</si>
  <si>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</si>
  <si>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</si>
  <si>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</si>
  <si>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</si>
  <si>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</si>
  <si>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</si>
  <si>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</si>
  <si>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</si>
  <si>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</si>
  <si>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</si>
  <si>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</si>
  <si>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</si>
  <si>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</si>
  <si>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</si>
  <si>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</si>
  <si>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</si>
  <si>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</si>
  <si>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</si>
  <si>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</si>
  <si>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</si>
  <si>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</si>
  <si>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</si>
  <si>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</si>
  <si>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</si>
  <si>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</si>
  <si>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</si>
  <si>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</si>
  <si>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</si>
  <si>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</si>
  <si>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</si>
  <si>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</si>
  <si>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</si>
  <si>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</si>
  <si>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</si>
  <si>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</si>
  <si>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</si>
  <si>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</si>
  <si>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</si>
  <si>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</si>
  <si>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</si>
  <si>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</si>
  <si>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</si>
  <si>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</si>
  <si>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</si>
  <si>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</si>
  <si>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</si>
  <si>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</si>
  <si>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</si>
  <si>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</si>
  <si>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</si>
  <si>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</si>
  <si>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</si>
  <si>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</si>
  <si>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</si>
  <si>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</si>
  <si>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</si>
  <si>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</si>
  <si>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</si>
  <si>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</si>
  <si>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</si>
  <si>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</si>
  <si>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</si>
  <si>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</si>
  <si>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</si>
  <si>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</si>
  <si>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</si>
  <si>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</si>
  <si>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</si>
  <si>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</si>
  <si>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</si>
  <si>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</si>
  <si>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</si>
  <si>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</si>
  <si>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</si>
  <si>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</si>
  <si>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</si>
  <si>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</si>
  <si>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</si>
  <si>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</si>
  <si>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</si>
  <si>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</si>
  <si>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</si>
  <si>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</si>
  <si>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</si>
  <si>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</si>
  <si>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</si>
  <si>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</si>
  <si>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</si>
  <si>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</si>
  <si>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</si>
  <si>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</si>
  <si>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</si>
  <si>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</si>
  <si>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</si>
  <si>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</si>
  <si>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</si>
  <si>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</si>
  <si>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</si>
  <si>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</si>
  <si>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</si>
  <si>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</si>
  <si>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</si>
  <si>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</si>
  <si>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</si>
  <si>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</si>
  <si>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</si>
  <si>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</si>
  <si>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</si>
  <si>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</si>
  <si>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</si>
  <si>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</si>
  <si>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</si>
  <si>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</si>
  <si>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</si>
  <si>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</si>
  <si>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</si>
  <si>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</si>
  <si>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</si>
  <si>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</si>
  <si>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</si>
  <si>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</si>
  <si>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</si>
  <si>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</si>
  <si>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</si>
  <si>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</si>
  <si>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</si>
  <si>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</si>
  <si>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</si>
  <si>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</si>
  <si>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</si>
  <si>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</si>
  <si>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</si>
  <si>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</si>
  <si>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</si>
  <si>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</si>
  <si>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</si>
  <si>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</si>
  <si>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</si>
  <si>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</si>
  <si>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</si>
  <si>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</si>
  <si>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</si>
  <si>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</si>
  <si>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</si>
  <si>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</si>
  <si>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</si>
  <si>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</si>
  <si>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</si>
  <si>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</si>
  <si>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</si>
  <si>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</si>
  <si>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</si>
  <si>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</si>
  <si>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</si>
  <si>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</si>
  <si>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</si>
  <si>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</si>
  <si>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</si>
  <si>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</si>
  <si>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</si>
  <si>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</si>
  <si>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</si>
  <si>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</si>
  <si>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</si>
  <si>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</si>
  <si>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</si>
  <si>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</si>
  <si>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</si>
  <si>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</si>
  <si>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</si>
  <si>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</si>
  <si>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</si>
  <si>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</si>
  <si>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</si>
  <si>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</si>
  <si>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</si>
  <si>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</si>
  <si>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</si>
  <si>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</si>
  <si>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</si>
  <si>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</si>
  <si>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</si>
  <si>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</si>
  <si>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</si>
  <si>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</si>
  <si>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</si>
  <si>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</si>
  <si>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</si>
  <si>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</si>
  <si>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</si>
  <si>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</si>
  <si>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</si>
  <si>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</si>
  <si>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</si>
  <si>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</si>
  <si>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</si>
  <si>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</si>
  <si>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</si>
  <si>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</si>
  <si>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</si>
  <si>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</si>
  <si>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</si>
  <si>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</si>
  <si>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</si>
  <si>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</si>
  <si>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</si>
  <si>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</si>
  <si>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</si>
  <si>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</si>
  <si>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</si>
  <si>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</si>
  <si>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</si>
  <si>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</si>
  <si>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</si>
  <si>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</si>
  <si>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</si>
  <si>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</si>
  <si>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</si>
  <si>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</si>
  <si>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</si>
  <si>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</si>
  <si>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</si>
  <si>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</si>
  <si>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</si>
  <si>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</si>
  <si>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</si>
  <si>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</si>
  <si>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</si>
  <si>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</si>
  <si>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</si>
  <si>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</si>
  <si>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</si>
  <si>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</si>
  <si>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</si>
  <si>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</si>
  <si>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</si>
  <si>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</si>
  <si>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</si>
  <si>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</si>
  <si>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</si>
  <si>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</si>
  <si>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</si>
  <si>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</si>
  <si>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</si>
  <si>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</si>
  <si>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</si>
  <si>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</si>
  <si>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</si>
  <si>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</si>
  <si>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</si>
  <si>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</si>
  <si>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</si>
  <si>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</si>
  <si>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</si>
  <si>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</si>
  <si>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</si>
  <si>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</si>
  <si>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</si>
  <si>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</si>
  <si>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</si>
  <si>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</si>
  <si>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</si>
  <si>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</si>
  <si>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</si>
  <si>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</si>
  <si>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</si>
  <si>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</si>
  <si>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</si>
  <si>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</si>
  <si>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</si>
  <si>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</si>
  <si>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</si>
  <si>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</si>
  <si>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</si>
  <si>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</si>
  <si>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</si>
  <si>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</si>
  <si>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</si>
  <si>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</si>
  <si>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</si>
  <si>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</si>
  <si>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</si>
  <si>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</si>
  <si>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</si>
  <si>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</si>
  <si>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</si>
  <si>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</si>
  <si>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</si>
  <si>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</si>
  <si>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</si>
  <si>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</si>
  <si>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</si>
  <si>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</si>
  <si>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</si>
  <si>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</si>
  <si>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</si>
  <si>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</si>
  <si>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</si>
  <si>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</si>
  <si>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</si>
  <si>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</si>
  <si>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</si>
  <si>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</si>
  <si>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</si>
  <si>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</si>
  <si>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</si>
  <si>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</si>
  <si>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</si>
  <si>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</si>
  <si>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</si>
  <si>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</si>
  <si>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</si>
  <si>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</si>
  <si>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</si>
  <si>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</si>
  <si>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</si>
  <si>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</si>
  <si>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</si>
  <si>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</si>
  <si>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</si>
  <si>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</si>
  <si>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</si>
  <si>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</si>
  <si>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</si>
  <si>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</si>
  <si>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</si>
  <si>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</si>
  <si>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</si>
  <si>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</si>
  <si>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</si>
  <si>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</si>
  <si>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</si>
  <si>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</si>
  <si>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</si>
  <si>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</si>
  <si>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</si>
  <si>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</si>
  <si>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</si>
  <si>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</si>
  <si>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</si>
  <si>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</si>
  <si>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</si>
  <si>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</si>
  <si>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</si>
  <si>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</si>
  <si>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</si>
  <si>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</si>
  <si>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</si>
  <si>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</si>
  <si>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</si>
  <si>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</si>
  <si>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</si>
  <si>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</si>
  <si>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</si>
  <si>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</si>
  <si>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</si>
  <si>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</si>
  <si>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</si>
  <si>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</si>
  <si>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</si>
  <si>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</si>
  <si>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</si>
  <si>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</si>
  <si>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</si>
  <si>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</si>
  <si>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</si>
  <si>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</si>
  <si>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</si>
  <si>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</si>
  <si>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</si>
  <si>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</si>
  <si>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</si>
  <si>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</si>
  <si>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</si>
  <si>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</si>
  <si>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</si>
  <si>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</si>
  <si>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</si>
  <si>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</si>
  <si>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</si>
  <si>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</si>
  <si>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</si>
  <si>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</si>
  <si>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</si>
  <si>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</si>
  <si>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</si>
  <si>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</si>
  <si>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</si>
  <si>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</si>
  <si>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</si>
  <si>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</si>
  <si>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</si>
  <si>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</si>
  <si>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</si>
  <si>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</si>
  <si>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</si>
  <si>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</si>
  <si>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</si>
  <si>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</si>
  <si>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</si>
  <si>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</si>
  <si>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</si>
  <si>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</si>
  <si>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</si>
  <si>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</si>
  <si>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</si>
  <si>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</si>
  <si>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</si>
  <si>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</si>
  <si>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</si>
  <si>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</si>
  <si>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</si>
  <si>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</si>
  <si>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</si>
  <si>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</si>
  <si>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</si>
  <si>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</si>
  <si>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</si>
  <si>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</si>
  <si>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</si>
  <si>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</si>
  <si>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</si>
  <si>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</si>
  <si>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</si>
  <si>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</si>
  <si>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</si>
  <si>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</si>
  <si>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</si>
  <si>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</si>
  <si>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</si>
  <si>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</si>
  <si>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</si>
  <si>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</si>
  <si>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</si>
  <si>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</si>
  <si>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</si>
  <si>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</si>
  <si>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</si>
  <si>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</si>
  <si>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</si>
  <si>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</si>
  <si>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</si>
  <si>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</si>
  <si>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</si>
  <si>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</si>
  <si>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</si>
  <si>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</si>
  <si>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</si>
  <si>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</si>
  <si>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</si>
  <si>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</si>
  <si>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</si>
  <si>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</si>
  <si>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</si>
  <si>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</si>
  <si>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</si>
  <si>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</si>
  <si>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</si>
  <si>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</si>
  <si>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</si>
  <si>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</si>
  <si>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</si>
  <si>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</si>
  <si>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</si>
  <si>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</si>
  <si>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</si>
  <si>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</si>
  <si>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</si>
  <si>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</si>
  <si>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</si>
  <si>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</si>
  <si>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</si>
  <si>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</si>
  <si>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</si>
  <si>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</si>
  <si>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</si>
  <si>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</si>
  <si>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</si>
  <si>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</si>
  <si>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</si>
  <si>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</si>
  <si>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</si>
  <si>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</si>
  <si>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</si>
  <si>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</si>
  <si>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</si>
  <si>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</si>
  <si>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</si>
  <si>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</si>
  <si>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</si>
  <si>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</si>
  <si>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</si>
  <si>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</si>
  <si>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</si>
  <si>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</si>
  <si>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</si>
  <si>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</si>
  <si>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</si>
  <si>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</si>
  <si>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</si>
  <si>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</si>
  <si>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</si>
  <si>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</si>
  <si>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</si>
  <si>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</si>
  <si>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</si>
  <si>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</si>
  <si>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</si>
  <si>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</si>
  <si>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</si>
  <si>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</si>
  <si>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</si>
  <si>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</si>
  <si>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</si>
  <si>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</si>
  <si>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</si>
  <si>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</si>
  <si>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</si>
  <si>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</si>
  <si>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</si>
  <si>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</si>
  <si>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</si>
  <si>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</si>
  <si>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</si>
  <si>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</si>
  <si>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</si>
  <si>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</si>
  <si>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</si>
  <si>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</si>
  <si>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</si>
  <si>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</si>
  <si>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</si>
  <si>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</si>
  <si>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</si>
  <si>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</si>
  <si>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</si>
  <si>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</si>
  <si>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</si>
  <si>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</si>
  <si>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</si>
  <si>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</si>
  <si>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</si>
  <si>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</si>
  <si>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</si>
  <si>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</si>
  <si>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</si>
  <si>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</si>
  <si>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</si>
  <si>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</si>
  <si>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</si>
  <si>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</si>
  <si>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</si>
  <si>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</si>
  <si>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</si>
  <si>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</si>
  <si>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</si>
  <si>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</si>
  <si>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</si>
  <si>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</si>
  <si>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</si>
  <si>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</si>
  <si>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</si>
  <si>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</si>
  <si>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</si>
  <si>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</si>
  <si>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</si>
  <si>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</si>
  <si>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</si>
  <si>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</si>
  <si>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</si>
  <si>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</si>
  <si>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</si>
  <si>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</si>
  <si>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</si>
  <si>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</si>
  <si>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</si>
  <si>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</si>
  <si>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</si>
  <si>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</si>
  <si>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</si>
  <si>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</si>
  <si>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</si>
  <si>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</si>
  <si>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</si>
  <si>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</si>
  <si>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</si>
  <si>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</si>
  <si>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</si>
  <si>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</si>
  <si>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</si>
  <si>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</si>
  <si>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</si>
  <si>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</si>
  <si>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</si>
  <si>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</si>
  <si>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</si>
  <si>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</si>
  <si>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</si>
  <si>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</si>
  <si>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</si>
  <si>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</si>
  <si>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</si>
  <si>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</si>
  <si>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</si>
  <si>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</si>
  <si>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</si>
  <si>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</si>
  <si>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</si>
  <si>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</si>
  <si>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</si>
  <si>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</si>
  <si>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</si>
  <si>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</si>
  <si>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</si>
  <si>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</si>
  <si>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</si>
  <si>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</si>
  <si>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</si>
  <si>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</si>
  <si>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</si>
  <si>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</si>
  <si>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</si>
  <si>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</si>
  <si>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</si>
  <si>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</si>
  <si>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</si>
  <si>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</si>
  <si>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</si>
  <si>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</si>
  <si>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</si>
  <si>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</si>
  <si>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</si>
  <si>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</si>
  <si>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</si>
  <si>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</si>
  <si>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</si>
  <si>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</si>
  <si>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</si>
  <si>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</si>
  <si>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</si>
  <si>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</si>
  <si>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</si>
  <si>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</si>
  <si>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</si>
  <si>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</si>
  <si>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</si>
  <si>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</si>
  <si>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</si>
  <si>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</si>
  <si>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</si>
  <si>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</si>
  <si>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</si>
  <si>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</si>
  <si>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</si>
  <si>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</si>
  <si>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</si>
  <si>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</si>
  <si>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</si>
  <si>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</si>
  <si>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</si>
  <si>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</si>
  <si>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</si>
  <si>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</si>
  <si>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</si>
  <si>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</si>
  <si>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</si>
  <si>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</si>
  <si>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</si>
  <si>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</si>
  <si>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</si>
  <si>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</si>
  <si>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</si>
  <si>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</si>
  <si>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</si>
  <si>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</si>
  <si>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</si>
  <si>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</si>
  <si>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</si>
  <si>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</si>
  <si>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</si>
  <si>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</si>
  <si>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</si>
  <si>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</si>
  <si>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</si>
  <si>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</si>
  <si>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</si>
  <si>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</si>
  <si>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</si>
  <si>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</si>
  <si>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</si>
  <si>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</si>
  <si>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</si>
  <si>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</si>
  <si>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</si>
  <si>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</si>
  <si>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</si>
  <si>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</si>
  <si>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</si>
  <si>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</si>
  <si>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</si>
  <si>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</si>
  <si>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</si>
  <si>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</si>
  <si>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</si>
  <si>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</si>
  <si>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</si>
  <si>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</si>
  <si>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</si>
  <si>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</si>
  <si>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</si>
  <si>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</si>
  <si>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</si>
  <si>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</si>
  <si>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</si>
  <si>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</si>
  <si>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</si>
  <si>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</si>
  <si>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</si>
  <si>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</si>
  <si>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</si>
  <si>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</si>
  <si>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</si>
  <si>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</si>
  <si>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</si>
  <si>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</si>
  <si>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</si>
  <si>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</si>
  <si>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</si>
  <si>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</si>
  <si>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</si>
  <si>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</si>
  <si>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</si>
  <si>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</si>
  <si>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</si>
  <si>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</si>
  <si>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</si>
  <si>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</si>
  <si>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</si>
  <si>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</si>
  <si>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</si>
  <si>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</si>
  <si>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</si>
  <si>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</si>
  <si>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</si>
  <si>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</si>
  <si>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</si>
  <si>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</si>
  <si>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</si>
  <si>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</si>
  <si>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</si>
  <si>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</si>
  <si>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</si>
  <si>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</si>
  <si>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</si>
  <si>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</si>
  <si>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</si>
  <si>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</si>
  <si>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</si>
  <si>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</si>
  <si>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</si>
  <si>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</si>
  <si>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</si>
  <si>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</si>
  <si>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</si>
  <si>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</si>
  <si>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</si>
  <si>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</si>
  <si>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</si>
  <si>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</si>
  <si>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</si>
  <si>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</si>
  <si>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</si>
  <si>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</si>
  <si>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</si>
  <si>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</si>
  <si>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</si>
  <si>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</si>
  <si>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</si>
  <si>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</si>
  <si>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</si>
  <si>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</si>
  <si>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</si>
  <si>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</si>
  <si>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</si>
  <si>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</si>
  <si>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</si>
  <si>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</si>
  <si>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</si>
  <si>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</si>
  <si>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</si>
  <si>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</si>
  <si>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</si>
  <si>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</si>
  <si>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</si>
  <si>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</si>
  <si>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</si>
  <si>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</si>
  <si>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</si>
  <si>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</si>
  <si>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</si>
  <si>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</si>
  <si>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</si>
  <si>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</si>
  <si>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</si>
  <si>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</si>
  <si>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</si>
  <si>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</si>
  <si>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</si>
  <si>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</si>
  <si>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</si>
  <si>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</si>
  <si>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</si>
  <si>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</si>
  <si>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</si>
  <si>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</si>
  <si>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</si>
  <si>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</si>
  <si>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</si>
  <si>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</si>
  <si>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</si>
  <si>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</si>
  <si>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</si>
  <si>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</si>
  <si>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</si>
  <si>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</si>
  <si>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</si>
  <si>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</si>
  <si>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</si>
  <si>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</si>
  <si>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</si>
  <si>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</si>
  <si>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</si>
  <si>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</si>
  <si>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</si>
  <si>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</si>
  <si>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</si>
  <si>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</si>
  <si>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</si>
  <si>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</si>
  <si>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</si>
  <si>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</si>
  <si>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</si>
  <si>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</si>
  <si>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</si>
  <si>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</si>
  <si>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</si>
  <si>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</si>
  <si>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</si>
  <si>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</si>
  <si>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</si>
  <si>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</si>
  <si>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</si>
  <si>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</si>
  <si>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</si>
  <si>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</si>
  <si>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</si>
  <si>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</si>
  <si>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</si>
  <si>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</si>
  <si>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</si>
  <si>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</si>
  <si>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</si>
  <si>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</si>
  <si>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</si>
  <si>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</si>
  <si>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</si>
  <si>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</si>
  <si>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</si>
  <si>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</si>
  <si>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</si>
  <si>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</si>
  <si>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</si>
  <si>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</si>
  <si>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</si>
  <si>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</si>
  <si>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</si>
  <si>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</si>
  <si>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</si>
  <si>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</si>
  <si>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</si>
  <si>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</si>
  <si>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</si>
  <si>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</si>
  <si>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</si>
  <si>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</si>
  <si>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</si>
  <si>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</si>
  <si>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</si>
  <si>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</si>
  <si>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</si>
  <si>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</si>
  <si>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</si>
  <si>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</si>
  <si>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</si>
  <si>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</si>
  <si>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</si>
  <si>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</si>
  <si>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</si>
  <si>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</si>
  <si>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</si>
  <si>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</si>
  <si>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</si>
  <si>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</si>
  <si>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</si>
  <si>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</si>
  <si>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</si>
  <si>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</si>
  <si>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</si>
  <si>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</si>
  <si>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</si>
  <si>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</si>
  <si>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</si>
  <si>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</si>
  <si>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</si>
  <si>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</si>
  <si>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</si>
  <si>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</si>
  <si>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</si>
  <si>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</si>
  <si>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</si>
  <si>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</si>
  <si>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</si>
  <si>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</si>
  <si>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</si>
  <si>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</si>
  <si>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</si>
  <si>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</si>
  <si>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</si>
  <si>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</si>
  <si>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</si>
  <si>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</si>
  <si>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</si>
  <si>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</si>
  <si>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</si>
  <si>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</si>
  <si>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</si>
  <si>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</si>
  <si>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</si>
  <si>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</si>
  <si>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</si>
  <si>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</si>
  <si>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</si>
  <si>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</si>
  <si>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</si>
  <si>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</si>
  <si>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</si>
  <si>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</si>
  <si>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</si>
  <si>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</si>
  <si>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</si>
  <si>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</si>
  <si>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</si>
  <si>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</si>
  <si>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</si>
  <si>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</si>
  <si>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</si>
  <si>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</si>
  <si>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</si>
  <si>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</si>
  <si>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</si>
  <si>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</si>
  <si>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</si>
  <si>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</si>
  <si>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</si>
  <si>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</si>
  <si>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</si>
  <si>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</si>
  <si>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</si>
  <si>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</si>
  <si>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</si>
  <si>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</si>
  <si>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</si>
  <si>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</si>
  <si>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</si>
  <si>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</si>
  <si>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</si>
  <si>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</si>
  <si>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</si>
  <si>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</si>
  <si>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</si>
  <si>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</si>
  <si>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</si>
  <si>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</si>
  <si>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</si>
  <si>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</si>
  <si>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</si>
  <si>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</si>
  <si>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</si>
  <si>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</si>
  <si>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</si>
  <si>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</si>
  <si>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</si>
  <si>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</si>
  <si>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</si>
  <si>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</si>
  <si>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</si>
  <si>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</si>
  <si>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</si>
  <si>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</si>
  <si>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</si>
  <si>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</si>
  <si>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</si>
  <si>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</si>
  <si>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</si>
  <si>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</si>
  <si>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</si>
  <si>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</si>
  <si>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</si>
  <si>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</si>
  <si>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</si>
  <si>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</si>
  <si>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</si>
  <si>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</si>
  <si>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</si>
  <si>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</si>
  <si>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</si>
  <si>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</si>
  <si>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</si>
  <si>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</si>
  <si>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</si>
  <si>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</si>
  <si>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</si>
  <si>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</si>
  <si>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</si>
  <si>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</si>
  <si>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</si>
  <si>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</si>
  <si>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</si>
  <si>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</si>
  <si>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</si>
  <si>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</si>
  <si>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</si>
  <si>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</si>
  <si>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</si>
  <si>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</si>
  <si>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</si>
  <si>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</si>
  <si>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</si>
  <si>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</si>
  <si>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</si>
  <si>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</si>
  <si>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</si>
  <si>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</si>
  <si>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</si>
  <si>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</si>
  <si>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</si>
  <si>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</si>
  <si>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</si>
  <si>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</si>
  <si>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</si>
  <si>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</si>
  <si>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</si>
  <si>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</si>
  <si>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</si>
  <si>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</si>
  <si>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</si>
  <si>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</si>
  <si>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</si>
  <si>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</si>
  <si>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</si>
  <si>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</si>
  <si>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</si>
  <si>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</si>
  <si>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</si>
  <si>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</si>
  <si>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</si>
  <si>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</si>
  <si>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</si>
  <si>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</si>
  <si>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</si>
  <si>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</si>
  <si>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</si>
  <si>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</si>
  <si>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</si>
  <si>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</si>
  <si>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</si>
  <si>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</si>
  <si>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</si>
  <si>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</si>
  <si>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</si>
  <si>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</si>
  <si>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</si>
  <si>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</si>
  <si>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</si>
  <si>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</si>
  <si>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</si>
  <si>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</si>
  <si>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</si>
  <si>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</si>
  <si>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</si>
  <si>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</si>
  <si>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</si>
  <si>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</si>
  <si>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</si>
  <si>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</si>
  <si>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</si>
  <si>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</si>
  <si>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</si>
  <si>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</si>
  <si>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</si>
  <si>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</si>
  <si>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</si>
  <si>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</si>
  <si>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</si>
  <si>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</si>
  <si>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</si>
  <si>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</si>
  <si>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</si>
  <si>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</si>
  <si>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</si>
  <si>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</si>
  <si>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</si>
  <si>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</si>
  <si>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</si>
  <si>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</si>
  <si>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</si>
  <si>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</si>
  <si>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</si>
  <si>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</si>
  <si>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</si>
  <si>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</si>
  <si>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</si>
  <si>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</si>
  <si>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</si>
  <si>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</si>
  <si>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</si>
  <si>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</si>
  <si>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</si>
  <si>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</si>
  <si>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</si>
  <si>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</si>
  <si>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</si>
  <si>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</si>
  <si>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</si>
  <si>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</si>
  <si>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</si>
  <si>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</si>
  <si>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</si>
  <si>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</si>
  <si>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</si>
  <si>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</si>
  <si>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</si>
  <si>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</si>
  <si>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</si>
  <si>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</si>
  <si>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</si>
  <si>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</si>
  <si>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</si>
  <si>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</si>
  <si>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</si>
  <si>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</si>
  <si>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</si>
  <si>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</si>
  <si>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</si>
  <si>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</si>
  <si>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</si>
  <si>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</si>
  <si>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</si>
  <si>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</si>
  <si>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</si>
  <si>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</si>
  <si>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</si>
  <si>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</si>
  <si>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</si>
  <si>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</si>
  <si>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</si>
  <si>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</si>
  <si>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</si>
  <si>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</si>
  <si>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</si>
  <si>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</si>
  <si>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</si>
  <si>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</si>
  <si>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</si>
  <si>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</si>
  <si>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</si>
  <si>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</si>
  <si>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</si>
  <si>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</si>
  <si>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</si>
  <si>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</si>
  <si>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</si>
  <si>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</si>
  <si>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</si>
  <si>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</si>
  <si>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</si>
  <si>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</si>
  <si>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</si>
  <si>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</si>
  <si>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</si>
  <si>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</si>
  <si>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</si>
  <si>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</si>
  <si>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</si>
  <si>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</si>
  <si>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</si>
  <si>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</si>
  <si>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</si>
  <si>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</si>
  <si>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</si>
  <si>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</si>
  <si>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</si>
  <si>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</si>
  <si>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</si>
  <si>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</si>
  <si>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</si>
  <si>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</si>
  <si>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</si>
  <si>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</si>
  <si>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</si>
  <si>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</si>
  <si>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</si>
  <si>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</si>
  <si>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</si>
  <si>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</si>
  <si>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</si>
  <si>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</si>
  <si>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</si>
  <si>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</si>
  <si>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</si>
  <si>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</si>
  <si>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</si>
  <si>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</si>
  <si>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</si>
  <si>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</si>
  <si>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</si>
  <si>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</si>
  <si>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</si>
  <si>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</si>
  <si>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</si>
  <si>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</si>
  <si>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</si>
  <si>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</si>
  <si>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</si>
  <si>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</si>
  <si>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</si>
  <si>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</si>
  <si>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</si>
  <si>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</si>
  <si>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</si>
  <si>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</si>
  <si>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</si>
  <si>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</si>
  <si>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</si>
  <si>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</si>
  <si>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</si>
  <si>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</si>
  <si>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</si>
  <si>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</si>
  <si>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</si>
  <si>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</si>
  <si>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</si>
  <si>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</si>
  <si>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</si>
  <si>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</si>
  <si>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</si>
  <si>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</si>
  <si>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</si>
  <si>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</si>
  <si>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</si>
  <si>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</si>
  <si>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</si>
  <si>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</si>
  <si>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</si>
  <si>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</si>
  <si>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</si>
  <si>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</si>
  <si>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</si>
  <si>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</si>
  <si>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</si>
  <si>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</si>
  <si>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</si>
  <si>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</si>
  <si>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</si>
  <si>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</si>
  <si>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</si>
  <si>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</si>
  <si>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</si>
  <si>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</si>
  <si>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</si>
  <si>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</si>
  <si>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</si>
  <si>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</si>
  <si>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</si>
  <si>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</si>
  <si>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</si>
  <si>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</si>
  <si>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</si>
  <si>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</si>
  <si>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</si>
  <si>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</si>
  <si>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</si>
  <si>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</si>
  <si>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</si>
  <si>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</si>
  <si>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</si>
  <si>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</si>
  <si>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</si>
  <si>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</si>
  <si>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</si>
  <si>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</si>
  <si>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</si>
  <si>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</si>
  <si>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</si>
  <si>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</si>
  <si>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</si>
  <si>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</si>
  <si>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</si>
  <si>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</si>
  <si>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</si>
  <si>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</si>
  <si>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</si>
  <si>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</si>
  <si>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</si>
  <si>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</si>
  <si>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</si>
  <si>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</si>
  <si>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</si>
  <si>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</si>
  <si>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</si>
  <si>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</si>
  <si>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</si>
  <si>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</si>
  <si>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</si>
  <si>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</si>
  <si>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</si>
  <si>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</si>
  <si>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</si>
  <si>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</si>
  <si>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</si>
  <si>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</si>
  <si>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</si>
  <si>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</si>
  <si>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</si>
  <si>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</si>
  <si>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</si>
  <si>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</si>
  <si>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</si>
  <si>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</si>
  <si>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</si>
  <si>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</si>
  <si>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</si>
  <si>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</si>
  <si>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</si>
  <si>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</si>
  <si>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</si>
  <si>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</si>
  <si>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</si>
  <si>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</si>
  <si>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</si>
  <si>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</si>
  <si>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</si>
  <si>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</si>
  <si>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</si>
  <si>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</si>
  <si>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</si>
  <si>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</si>
  <si>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</si>
  <si>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</si>
  <si>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</si>
  <si>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</si>
  <si>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</si>
  <si>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</si>
  <si>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</si>
  <si>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</si>
  <si>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</si>
  <si>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</si>
  <si>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</si>
  <si>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</si>
  <si>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</si>
  <si>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</si>
  <si>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</si>
  <si>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</si>
  <si>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</si>
  <si>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</si>
  <si>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</si>
  <si>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</si>
  <si>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</si>
  <si>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</si>
  <si>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</si>
  <si>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</si>
  <si>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</si>
  <si>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</si>
  <si>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</si>
  <si>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</si>
  <si>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</si>
  <si>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</si>
  <si>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</si>
  <si>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</si>
  <si>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</si>
  <si>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</si>
  <si>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</si>
  <si>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</si>
  <si>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</si>
  <si>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</si>
  <si>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</si>
  <si>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</si>
  <si>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</si>
  <si>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</si>
  <si>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</si>
  <si>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</si>
  <si>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</si>
  <si>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</si>
  <si>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</si>
  <si>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</si>
  <si>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</si>
  <si>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</si>
  <si>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</si>
  <si>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</si>
  <si>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</si>
  <si>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</si>
  <si>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</si>
  <si>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</si>
  <si>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</si>
  <si>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</si>
  <si>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</si>
  <si>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</si>
  <si>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</si>
  <si>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</si>
  <si>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</si>
  <si>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</si>
  <si>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</si>
  <si>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</si>
  <si>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</si>
  <si>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</si>
  <si>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</si>
  <si>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</si>
  <si>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</si>
  <si>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</si>
  <si>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</si>
  <si>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</si>
  <si>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</si>
  <si>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</si>
  <si>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</si>
  <si>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</si>
  <si>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</si>
  <si>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</si>
  <si>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</si>
  <si>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</si>
  <si>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</si>
  <si>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</si>
  <si>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</si>
  <si>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</si>
  <si>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</si>
  <si>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</si>
  <si>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</si>
  <si>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</si>
  <si>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</si>
  <si>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</si>
  <si>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</si>
  <si>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</si>
  <si>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</si>
  <si>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</si>
  <si>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</si>
  <si>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</si>
  <si>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</si>
  <si>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</si>
  <si>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</si>
  <si>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</si>
  <si>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</si>
  <si>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</si>
  <si>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</si>
  <si>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</si>
  <si>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</si>
  <si>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</si>
  <si>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</si>
  <si>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</si>
  <si>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</si>
  <si>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</si>
  <si>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</si>
  <si>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</si>
  <si>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</si>
  <si>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</si>
  <si>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</si>
  <si>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</si>
  <si>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</si>
  <si>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</si>
  <si>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</si>
  <si>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</si>
  <si>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</si>
  <si>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</si>
  <si>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</si>
  <si>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</si>
  <si>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</si>
  <si>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</si>
  <si>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</si>
  <si>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</si>
  <si>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</si>
  <si>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</si>
  <si>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</si>
  <si>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</si>
  <si>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</si>
  <si>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</si>
  <si>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</si>
  <si>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</si>
  <si>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</si>
  <si>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</si>
  <si>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</si>
  <si>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</si>
  <si>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</si>
  <si>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</si>
  <si>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</si>
  <si>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</si>
  <si>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</si>
  <si>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</si>
  <si>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</si>
  <si>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</si>
  <si>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</si>
  <si>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</si>
  <si>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</si>
  <si>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</si>
  <si>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</si>
  <si>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</si>
  <si>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</si>
  <si>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</si>
  <si>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</si>
  <si>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</si>
  <si>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</si>
  <si>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</si>
  <si>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</si>
  <si>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</si>
  <si>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</si>
  <si>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</si>
  <si>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</si>
  <si>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</si>
  <si>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</si>
  <si>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</si>
  <si>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</si>
  <si>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</si>
  <si>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</si>
  <si>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</si>
  <si>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</si>
  <si>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</si>
  <si>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</si>
  <si>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</si>
  <si>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</si>
  <si>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</si>
  <si>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</si>
  <si>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</si>
  <si>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</si>
  <si>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</si>
  <si>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</si>
  <si>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</si>
  <si>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</si>
  <si>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</si>
  <si>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</si>
  <si>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</si>
  <si>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</si>
  <si>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</si>
  <si>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</si>
  <si>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</si>
  <si>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</si>
  <si>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</si>
  <si>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</si>
  <si>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</si>
  <si>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</si>
  <si>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</si>
  <si>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</si>
  <si>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</si>
  <si>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</si>
  <si>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</si>
  <si>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</si>
  <si>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</si>
  <si>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</si>
  <si>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</si>
  <si>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</si>
  <si>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</si>
  <si>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</si>
  <si>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</si>
  <si>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</si>
  <si>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</si>
  <si>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</si>
  <si>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</si>
  <si>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</si>
  <si>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</si>
  <si>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</si>
  <si>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</si>
  <si>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</si>
  <si>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</si>
  <si>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</si>
  <si>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</si>
  <si>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</si>
  <si>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</si>
  <si>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</si>
  <si>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</si>
  <si>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</si>
  <si>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</si>
  <si>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</si>
  <si>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</si>
  <si>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</si>
  <si>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</si>
  <si>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</si>
  <si>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</si>
  <si>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</si>
  <si>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</si>
  <si>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</si>
  <si>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</si>
  <si>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</si>
  <si>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</si>
  <si>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</si>
  <si>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</si>
  <si>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</si>
  <si>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</si>
  <si>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</si>
  <si>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</si>
  <si>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</si>
  <si>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</si>
  <si>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</si>
  <si>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</si>
  <si>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</si>
  <si>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</si>
  <si>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</si>
  <si>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</si>
  <si>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</si>
  <si>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</si>
  <si>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</si>
  <si>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</si>
  <si>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</si>
  <si>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</si>
  <si>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</si>
  <si>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</si>
  <si>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</si>
  <si>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</si>
  <si>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</si>
  <si>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</si>
  <si>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</si>
  <si>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</si>
  <si>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</si>
  <si>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</si>
  <si>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</si>
  <si>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</si>
  <si>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</si>
  <si>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</si>
  <si>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</si>
  <si>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</si>
  <si>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</si>
  <si>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</si>
  <si>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</si>
  <si>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</si>
  <si>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</si>
  <si>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</si>
  <si>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</si>
  <si>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</si>
  <si>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</si>
  <si>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</si>
  <si>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</si>
  <si>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</si>
  <si>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</si>
  <si>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</si>
  <si>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</si>
  <si>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</si>
  <si>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</si>
  <si>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</si>
  <si>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</si>
  <si>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</si>
  <si>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</si>
  <si>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</si>
  <si>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</si>
  <si>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</si>
  <si>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</si>
  <si>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</si>
  <si>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</si>
  <si>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</si>
  <si>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</si>
  <si>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</si>
  <si>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</si>
  <si>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</si>
  <si>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</si>
  <si>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</si>
  <si>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</si>
  <si>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</si>
  <si>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</si>
  <si>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</si>
  <si>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</si>
  <si>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</si>
  <si>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</si>
  <si>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</si>
  <si>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</si>
  <si>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</si>
  <si>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</si>
  <si>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</si>
  <si>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</si>
  <si>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</si>
  <si>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</si>
  <si>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</si>
  <si>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</si>
  <si>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</si>
  <si>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</si>
  <si>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</si>
  <si>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</si>
  <si>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</si>
  <si>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</si>
  <si>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</si>
  <si>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</si>
  <si>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</si>
  <si>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</si>
  <si>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</si>
  <si>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</si>
  <si>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</si>
  <si>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</si>
  <si>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</si>
  <si>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</si>
  <si>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</si>
  <si>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</si>
  <si>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</si>
  <si>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</si>
  <si>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</si>
  <si>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</si>
  <si>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</si>
  <si>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</si>
  <si>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</si>
  <si>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</si>
  <si>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</si>
  <si>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</si>
  <si>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</si>
  <si>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</si>
  <si>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</si>
  <si>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</si>
  <si>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</si>
  <si>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</si>
  <si>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</si>
  <si>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</si>
  <si>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</si>
  <si>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</si>
  <si>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</si>
  <si>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</si>
  <si>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</si>
  <si>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</si>
  <si>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</si>
  <si>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</si>
  <si>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</si>
  <si>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</si>
  <si>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</si>
  <si>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</si>
  <si>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</si>
  <si>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</si>
  <si>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</si>
  <si>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</si>
  <si>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</si>
  <si>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</si>
  <si>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</si>
  <si>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</si>
  <si>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</si>
  <si>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</si>
  <si>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</si>
  <si>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</si>
  <si>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</si>
  <si>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</si>
  <si>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</si>
  <si>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</si>
  <si>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</si>
  <si>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</si>
  <si>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</si>
  <si>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</si>
  <si>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</si>
  <si>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</si>
  <si>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</si>
  <si>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</si>
  <si>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</si>
  <si>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</si>
  <si>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</si>
  <si>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</si>
  <si>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</si>
  <si>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</si>
  <si>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</si>
  <si>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</si>
  <si>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</si>
  <si>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</si>
  <si>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</si>
  <si>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</si>
  <si>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</si>
  <si>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</si>
  <si>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</si>
  <si>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</si>
  <si>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</si>
  <si>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</si>
  <si>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</si>
  <si>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</si>
  <si>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</si>
  <si>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</si>
  <si>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</si>
  <si>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</si>
  <si>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</si>
  <si>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</si>
  <si>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</si>
  <si>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</si>
  <si>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</si>
  <si>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</si>
  <si>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</si>
  <si>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</si>
  <si>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</si>
  <si>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</si>
  <si>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</si>
  <si>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</si>
  <si>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</si>
  <si>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</si>
  <si>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</si>
  <si>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</si>
  <si>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</si>
  <si>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</si>
  <si>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</si>
  <si>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</si>
  <si>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</si>
  <si>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</si>
  <si>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</si>
  <si>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</si>
  <si>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</si>
  <si>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</si>
  <si>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</si>
  <si>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</si>
  <si>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</si>
  <si>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</si>
  <si>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</si>
  <si>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</si>
  <si>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</si>
  <si>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</si>
  <si>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</si>
  <si>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</si>
  <si>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</si>
  <si>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</si>
  <si>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</si>
  <si>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</si>
  <si>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</si>
  <si>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</si>
  <si>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</si>
  <si>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</si>
  <si>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</si>
  <si>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</si>
  <si>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</si>
  <si>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</si>
  <si>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</si>
  <si>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</si>
  <si>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</si>
  <si>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</si>
  <si>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</si>
  <si>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</si>
  <si>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</si>
  <si>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</si>
  <si>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</si>
  <si>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</si>
  <si>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</si>
  <si>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</si>
  <si>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</si>
  <si>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</si>
  <si>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</si>
  <si>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</si>
  <si>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</si>
  <si>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</si>
  <si>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</si>
  <si>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</si>
  <si>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</si>
  <si>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</si>
  <si>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</si>
  <si>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</si>
  <si>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</si>
  <si>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</si>
  <si>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</si>
  <si>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</si>
  <si>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</si>
  <si>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</si>
  <si>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</si>
  <si>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</si>
  <si>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</si>
  <si>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</si>
  <si>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</si>
  <si>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</si>
  <si>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</si>
  <si>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</si>
  <si>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</si>
  <si>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</si>
  <si>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</si>
  <si>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</si>
  <si>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</si>
  <si>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</si>
  <si>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</si>
  <si>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</si>
  <si>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</si>
  <si>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</si>
  <si>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</si>
  <si>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</si>
  <si>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</si>
  <si>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</si>
  <si>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</si>
  <si>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</si>
  <si>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</si>
  <si>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</si>
  <si>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</si>
  <si>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</si>
  <si>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</si>
  <si>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</si>
  <si>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</si>
  <si>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</si>
  <si>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</si>
  <si>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</si>
  <si>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</si>
  <si>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</si>
  <si>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</si>
  <si>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</si>
  <si>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</si>
  <si>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</si>
  <si>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</si>
  <si>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</si>
  <si>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</si>
  <si>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</si>
  <si>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</si>
  <si>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</si>
  <si>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</si>
  <si>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</si>
  <si>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</si>
  <si>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</si>
  <si>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</si>
  <si>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</si>
  <si>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</si>
  <si>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</si>
  <si>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</si>
  <si>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</si>
  <si>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</si>
  <si>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</si>
  <si>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</si>
  <si>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</si>
  <si>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</si>
  <si>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</si>
  <si>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</si>
  <si>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</si>
  <si>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</si>
  <si>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</si>
  <si>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</si>
  <si>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</si>
  <si>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</si>
  <si>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</si>
  <si>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</si>
  <si>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</si>
  <si>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</si>
  <si>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</si>
  <si>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</si>
  <si>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</si>
  <si>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</si>
  <si>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</si>
  <si>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</si>
  <si>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</si>
  <si>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</si>
  <si>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</si>
  <si>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</si>
  <si>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</si>
  <si>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</si>
  <si>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</si>
  <si>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</si>
  <si>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</si>
  <si>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</si>
  <si>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</si>
  <si>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</si>
  <si>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</si>
  <si>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</si>
  <si>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</si>
  <si>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</si>
  <si>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</si>
  <si>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</si>
  <si>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</si>
  <si>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</si>
  <si>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</si>
  <si>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</si>
  <si>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</si>
  <si>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</si>
  <si>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</si>
  <si>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</si>
  <si>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</si>
  <si>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</si>
  <si>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</si>
  <si>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</si>
  <si>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</si>
  <si>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</si>
  <si>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</si>
  <si>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</si>
  <si>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</si>
  <si>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</si>
  <si>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</si>
  <si>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</si>
  <si>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</si>
  <si>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</si>
  <si>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</si>
  <si>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</si>
  <si>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</si>
  <si>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</si>
  <si>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</si>
  <si>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</si>
  <si>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</si>
  <si>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</si>
  <si>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</si>
  <si>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</si>
  <si>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</si>
  <si>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</si>
  <si>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</si>
  <si>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</si>
  <si>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</si>
  <si>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</si>
  <si>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</si>
  <si>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</si>
  <si>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</si>
  <si>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</si>
  <si>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</si>
  <si>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</si>
  <si>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</si>
  <si>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</si>
  <si>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</si>
  <si>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</si>
  <si>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</si>
  <si>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</si>
  <si>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</si>
  <si>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</si>
  <si>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</si>
  <si>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</si>
  <si>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</si>
  <si>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</si>
  <si>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</si>
  <si>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</si>
  <si>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</si>
  <si>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</si>
  <si>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</si>
  <si>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</si>
  <si>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</si>
  <si>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</si>
  <si>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</si>
  <si>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</si>
  <si>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</si>
  <si>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</si>
  <si>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</si>
  <si>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</si>
  <si>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</si>
  <si>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</si>
  <si>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</si>
  <si>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</si>
  <si>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</si>
  <si>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</si>
  <si>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</si>
  <si>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</si>
  <si>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</si>
  <si>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</si>
  <si>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</si>
  <si>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</si>
  <si>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</si>
  <si>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</si>
  <si>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</si>
  <si>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</si>
  <si>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</si>
  <si>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</si>
  <si>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</si>
  <si>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</si>
  <si>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</si>
  <si>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</si>
  <si>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</si>
  <si>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</si>
  <si>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</si>
  <si>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</si>
  <si>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</si>
  <si>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</si>
  <si>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</si>
  <si>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</si>
  <si>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</si>
  <si>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</si>
  <si>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</si>
  <si>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</si>
  <si>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</si>
  <si>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</si>
  <si>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</si>
  <si>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</si>
  <si>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</si>
  <si>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</si>
  <si>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</si>
  <si>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</si>
  <si>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</si>
  <si>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</si>
  <si>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</si>
  <si>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</si>
  <si>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</si>
  <si>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</si>
  <si>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</si>
  <si>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</si>
  <si>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</si>
  <si>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</si>
  <si>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</si>
  <si>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</si>
  <si>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</si>
  <si>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</si>
  <si>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</si>
  <si>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</si>
  <si>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</si>
  <si>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</si>
  <si>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</si>
  <si>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</si>
  <si>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</si>
  <si>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</si>
  <si>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</si>
  <si>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</si>
  <si>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</si>
  <si>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</si>
  <si>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</si>
  <si>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</si>
  <si>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</si>
  <si>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</si>
  <si>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</si>
  <si>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</si>
  <si>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</si>
  <si>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</si>
  <si>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</si>
  <si>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</si>
  <si>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</si>
  <si>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</si>
  <si>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</si>
  <si>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</si>
  <si>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</si>
  <si>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</si>
  <si>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</si>
  <si>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</si>
  <si>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</si>
  <si>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</si>
  <si>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</si>
  <si>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</si>
  <si>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</si>
  <si>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</si>
  <si>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</si>
  <si>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</si>
  <si>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</si>
  <si>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</si>
  <si>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</si>
  <si>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</si>
  <si>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</si>
  <si>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</si>
  <si>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</si>
  <si>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</si>
  <si>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</si>
  <si>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</si>
  <si>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</si>
  <si>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</si>
  <si>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</si>
  <si>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</si>
  <si>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</si>
  <si>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</si>
  <si>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</si>
  <si>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</si>
  <si>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</si>
  <si>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</si>
  <si>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</si>
  <si>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</si>
  <si>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</si>
  <si>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</si>
  <si>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</si>
  <si>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</si>
  <si>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</si>
  <si>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</si>
  <si>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</si>
  <si>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</si>
  <si>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</si>
  <si>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</si>
  <si>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</si>
  <si>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</si>
  <si>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</si>
  <si>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</si>
  <si>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</si>
  <si>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</si>
  <si>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</si>
  <si>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</si>
  <si>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</si>
  <si>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</si>
  <si>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</si>
  <si>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</si>
  <si>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</si>
  <si>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</si>
  <si>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</si>
  <si>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</si>
  <si>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</si>
  <si>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</si>
  <si>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</si>
  <si>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</si>
  <si>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</si>
  <si>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</si>
  <si>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</si>
  <si>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</si>
  <si>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</si>
  <si>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</si>
  <si>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</si>
  <si>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</si>
  <si>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</si>
  <si>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</si>
  <si>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</si>
  <si>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</si>
  <si>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</si>
  <si>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</si>
  <si>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</si>
  <si>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</si>
  <si>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</si>
  <si>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</si>
  <si>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</si>
  <si>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</si>
  <si>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</si>
  <si>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</si>
  <si>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</si>
  <si>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</si>
  <si>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</si>
  <si>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</si>
  <si>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</si>
  <si>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</si>
  <si>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</si>
  <si>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</si>
  <si>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</si>
  <si>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</si>
  <si>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</si>
  <si>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</si>
  <si>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</si>
  <si>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</si>
  <si>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</si>
  <si>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</si>
  <si>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</si>
  <si>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</si>
  <si>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</si>
  <si>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</si>
  <si>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</si>
  <si>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</si>
  <si>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</si>
  <si>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</si>
  <si>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</si>
  <si>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</si>
  <si>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</si>
  <si>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</si>
  <si>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</si>
  <si>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</si>
  <si>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</si>
  <si>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</si>
  <si>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</si>
  <si>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</si>
  <si>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</si>
  <si>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</si>
  <si>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</si>
  <si>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</si>
  <si>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</si>
  <si>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</si>
  <si>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</si>
  <si>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</si>
  <si>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</si>
  <si>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</si>
  <si>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</si>
  <si>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</si>
  <si>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</si>
  <si>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</si>
  <si>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</si>
  <si>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</si>
  <si>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</si>
  <si>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</si>
  <si>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</si>
  <si>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</si>
  <si>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</si>
  <si>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</si>
  <si>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</si>
  <si>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</si>
  <si>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</si>
  <si>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</si>
  <si>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</si>
  <si>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</si>
  <si>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</si>
  <si>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</si>
  <si>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</si>
  <si>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</si>
  <si>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</si>
  <si>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</si>
  <si>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</si>
  <si>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</si>
  <si>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</si>
  <si>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</si>
  <si>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</si>
  <si>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</si>
  <si>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</si>
  <si>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</si>
  <si>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</si>
  <si>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</si>
  <si>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</si>
  <si>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</si>
  <si>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</si>
  <si>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</si>
  <si>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</si>
  <si>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</si>
  <si>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</si>
  <si>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</si>
  <si>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</si>
  <si>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</si>
  <si>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</si>
  <si>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</si>
  <si>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</si>
  <si>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</si>
  <si>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</si>
  <si>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</si>
  <si>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</si>
  <si>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</si>
  <si>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</si>
  <si>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</si>
  <si>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</si>
  <si>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</si>
  <si>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</si>
  <si>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</si>
  <si>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</si>
  <si>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</si>
  <si>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</si>
  <si>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</si>
  <si>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</si>
  <si>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</si>
  <si>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</si>
  <si>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</si>
  <si>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</si>
  <si>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</si>
  <si>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</si>
  <si>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</si>
  <si>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</si>
  <si>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</si>
  <si>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</si>
  <si>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</si>
  <si>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</si>
  <si>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</si>
  <si>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</si>
  <si>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</si>
  <si>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</si>
  <si>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</si>
  <si>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</si>
  <si>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</si>
  <si>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</si>
  <si>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</si>
  <si>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</si>
  <si>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</si>
  <si>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</si>
  <si>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</si>
  <si>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</si>
  <si>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</si>
  <si>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</si>
  <si>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</si>
  <si>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</si>
  <si>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</si>
  <si>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</si>
  <si>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</si>
  <si>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</si>
  <si>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</si>
  <si>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</si>
  <si>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</si>
  <si>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</si>
  <si>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</si>
  <si>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</si>
  <si>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</si>
  <si>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</si>
  <si>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</si>
  <si>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</si>
  <si>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</si>
  <si>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</si>
  <si>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</si>
  <si>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</si>
  <si>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</si>
  <si>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</si>
  <si>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</si>
  <si>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</si>
  <si>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</si>
  <si>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</si>
  <si>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</si>
  <si>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</si>
  <si>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</si>
  <si>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</si>
  <si>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</si>
  <si>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</si>
  <si>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</si>
  <si>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</si>
  <si>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</si>
  <si>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</si>
  <si>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</si>
  <si>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</si>
  <si>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</si>
  <si>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</si>
  <si>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</si>
  <si>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</si>
  <si>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</si>
  <si>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</si>
  <si>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</si>
  <si>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</si>
  <si>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</si>
  <si>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</si>
  <si>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</si>
  <si>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</si>
  <si>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</si>
  <si>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</si>
  <si>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</si>
  <si>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</si>
  <si>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</si>
  <si>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</si>
  <si>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</si>
  <si>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</si>
  <si>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</si>
  <si>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</si>
  <si>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</si>
  <si>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</si>
  <si>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</si>
  <si>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</si>
  <si>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</si>
  <si>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</si>
  <si>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</si>
  <si>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</si>
  <si>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</si>
  <si>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</si>
  <si>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</si>
  <si>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</si>
  <si>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</si>
  <si>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</si>
  <si>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</si>
  <si>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</si>
  <si>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</si>
  <si>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</si>
  <si>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</si>
  <si>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</si>
  <si>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</si>
  <si>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</si>
  <si>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</si>
  <si>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</si>
  <si>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</si>
  <si>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</si>
  <si>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</si>
  <si>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</si>
  <si>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</si>
  <si>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</si>
  <si>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</si>
  <si>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</si>
  <si>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</si>
  <si>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</si>
  <si>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</si>
  <si>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</si>
  <si>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</si>
  <si>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</si>
  <si>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</si>
  <si>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</si>
  <si>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</si>
  <si>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</si>
  <si>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</si>
  <si>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</si>
  <si>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</si>
  <si>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</si>
  <si>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</si>
  <si>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</si>
  <si>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</si>
  <si>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</si>
  <si>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</si>
  <si>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</si>
  <si>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</si>
  <si>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</si>
  <si>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</si>
  <si>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</si>
  <si>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</si>
  <si>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</si>
  <si>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</si>
  <si>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</si>
  <si>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</si>
  <si>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</si>
  <si>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</si>
  <si>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</si>
  <si>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</si>
  <si>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</si>
  <si>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</si>
  <si>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</si>
  <si>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</si>
  <si>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</si>
  <si>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</si>
  <si>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</si>
  <si>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</si>
  <si>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</si>
  <si>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</si>
  <si>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</si>
  <si>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</si>
  <si>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</si>
  <si>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</si>
  <si>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</si>
  <si>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</si>
  <si>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</si>
  <si>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</si>
  <si>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</si>
  <si>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</si>
  <si>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</si>
  <si>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</si>
  <si>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</si>
  <si>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</si>
  <si>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</si>
  <si>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</si>
  <si>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</si>
  <si>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</si>
  <si>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</si>
  <si>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</si>
  <si>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</si>
  <si>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</si>
  <si>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</si>
  <si>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</si>
  <si>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</si>
  <si>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</si>
  <si>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</si>
  <si>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</si>
  <si>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</si>
  <si>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</si>
  <si>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</si>
  <si>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</si>
  <si>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</si>
  <si>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</si>
  <si>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</si>
  <si>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</si>
  <si>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</si>
  <si>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</si>
  <si>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</si>
  <si>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</si>
  <si>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</si>
  <si>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</si>
  <si>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</si>
  <si>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</si>
  <si>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</si>
  <si>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</si>
  <si>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</si>
  <si>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</si>
  <si>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</si>
  <si>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</si>
  <si>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</si>
  <si>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</si>
  <si>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</si>
  <si>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</si>
  <si>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</si>
  <si>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</si>
  <si>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</si>
  <si>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</si>
  <si>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</si>
  <si>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</si>
  <si>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</si>
  <si>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</si>
  <si>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</si>
  <si>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</si>
  <si>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</si>
  <si>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</si>
  <si>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</si>
  <si>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</si>
  <si>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</si>
  <si>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</si>
  <si>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</si>
  <si>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</si>
  <si>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</si>
  <si>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</si>
  <si>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</si>
  <si>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</si>
  <si>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</si>
  <si>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</si>
  <si>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</si>
  <si>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</si>
  <si>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</si>
  <si>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</si>
  <si>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</si>
  <si>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</si>
  <si>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</si>
  <si>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</si>
  <si>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</si>
  <si>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</si>
  <si>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</si>
  <si>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</si>
  <si>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</si>
  <si>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</si>
  <si>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</si>
  <si>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</si>
  <si>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</si>
  <si>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</si>
  <si>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</si>
  <si>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</si>
  <si>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</si>
  <si>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</si>
  <si>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</si>
  <si>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</si>
  <si>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</si>
  <si>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</si>
  <si>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</si>
  <si>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</si>
  <si>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</si>
  <si>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</si>
  <si>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</si>
  <si>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</si>
  <si>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</si>
  <si>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</si>
  <si>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</si>
  <si>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</si>
  <si>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</si>
  <si>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</si>
  <si>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</si>
  <si>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</si>
  <si>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</si>
  <si>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</si>
  <si>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</si>
  <si>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</si>
  <si>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</si>
  <si>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</si>
  <si>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</si>
  <si>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</si>
  <si>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</si>
  <si>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</si>
  <si>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</si>
  <si>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</si>
  <si>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</si>
  <si>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</si>
  <si>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</si>
  <si>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</si>
  <si>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</si>
  <si>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</si>
  <si>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</si>
  <si>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</si>
  <si>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</si>
  <si>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</si>
  <si>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</si>
  <si>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</si>
  <si>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</si>
  <si>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</si>
  <si>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</si>
  <si>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</si>
  <si>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</si>
  <si>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</si>
  <si>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</si>
  <si>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</si>
  <si>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</si>
  <si>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</si>
  <si>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</si>
  <si>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</si>
  <si>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</si>
  <si>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</si>
  <si>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</si>
  <si>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</si>
  <si>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</si>
  <si>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</si>
  <si>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</si>
  <si>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</si>
  <si>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</si>
  <si>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</si>
  <si>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</si>
  <si>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</si>
  <si>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</si>
  <si>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</si>
  <si>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</si>
  <si>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</si>
  <si>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</si>
  <si>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</si>
  <si>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</si>
  <si>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</si>
  <si>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</si>
  <si>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</si>
  <si>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</si>
  <si>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</si>
  <si>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</si>
  <si>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</si>
  <si>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</si>
  <si>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</si>
  <si>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</si>
  <si>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</si>
  <si>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</si>
  <si>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</si>
  <si>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</si>
  <si>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</si>
  <si>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</si>
  <si>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</si>
  <si>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</si>
  <si>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</si>
  <si>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</si>
  <si>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</si>
  <si>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</si>
  <si>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</si>
  <si>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</si>
  <si>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</si>
  <si>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</si>
  <si>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</si>
  <si>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</si>
  <si>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</si>
  <si>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</si>
  <si>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</si>
  <si>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</si>
  <si>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</si>
  <si>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</si>
  <si>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</si>
  <si>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</si>
  <si>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</si>
  <si>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</si>
  <si>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</si>
  <si>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</si>
  <si>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</si>
  <si>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</si>
  <si>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</si>
  <si>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</si>
  <si>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</si>
  <si>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</si>
  <si>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</si>
  <si>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</si>
  <si>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</si>
  <si>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</si>
  <si>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</si>
  <si>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</si>
  <si>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</si>
  <si>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</si>
  <si>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</si>
  <si>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</si>
  <si>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</si>
  <si>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</si>
  <si>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</si>
  <si>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</si>
  <si>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</si>
  <si>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</si>
  <si>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</si>
  <si>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</si>
  <si>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</si>
  <si>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</si>
  <si>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</si>
  <si>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</si>
  <si>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</si>
  <si>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</si>
  <si>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</si>
  <si>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</si>
  <si>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</si>
  <si>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</si>
  <si>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</si>
  <si>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</si>
  <si>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</si>
  <si>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</si>
  <si>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</si>
  <si>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</si>
  <si>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</si>
  <si>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</si>
  <si>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</si>
  <si>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</si>
  <si>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</si>
  <si>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</si>
  <si>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</si>
  <si>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</si>
  <si>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</si>
  <si>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</si>
  <si>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</si>
  <si>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</si>
  <si>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</si>
  <si>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</si>
  <si>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</si>
  <si>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</si>
  <si>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</si>
  <si>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</si>
  <si>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</si>
  <si>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</si>
  <si>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</si>
  <si>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</si>
  <si>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</si>
  <si>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</si>
  <si>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</si>
  <si>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</si>
  <si>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</si>
  <si>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</si>
  <si>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</si>
  <si>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</si>
  <si>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</si>
  <si>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</si>
  <si>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</si>
  <si>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</si>
  <si>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</si>
  <si>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</si>
  <si>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</si>
  <si>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</si>
  <si>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</si>
  <si>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</si>
  <si>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</si>
  <si>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</si>
  <si>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</si>
  <si>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</si>
  <si>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</si>
  <si>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</si>
  <si>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</si>
  <si>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</si>
  <si>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</si>
  <si>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</si>
  <si>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</si>
  <si>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</si>
  <si>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</si>
  <si>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</si>
  <si>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</si>
  <si>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</si>
  <si>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</si>
  <si>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</si>
  <si>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</si>
  <si>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</si>
  <si>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</si>
  <si>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</si>
  <si>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</si>
  <si>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</si>
  <si>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</si>
  <si>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</si>
  <si>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</si>
  <si>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</si>
  <si>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</si>
  <si>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</si>
  <si>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</si>
  <si>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</si>
  <si>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</si>
  <si>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</si>
  <si>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</si>
  <si>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</si>
  <si>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</si>
  <si>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</si>
  <si>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</si>
  <si>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</si>
  <si>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</si>
  <si>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</si>
  <si>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</si>
  <si>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</si>
  <si>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</si>
  <si>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</si>
  <si>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</si>
  <si>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</si>
  <si>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</si>
  <si>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</si>
  <si>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</si>
  <si>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</si>
  <si>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</si>
  <si>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</si>
  <si>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</si>
  <si>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</si>
  <si>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</si>
  <si>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</si>
  <si>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</si>
  <si>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</si>
  <si>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</si>
  <si>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</si>
  <si>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</si>
  <si>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</si>
  <si>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</si>
  <si>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</si>
  <si>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</si>
  <si>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</si>
  <si>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</si>
  <si>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</si>
  <si>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</si>
  <si>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</si>
  <si>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</si>
  <si>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</si>
  <si>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</si>
  <si>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</si>
  <si>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</si>
  <si>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</si>
  <si>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</si>
  <si>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</si>
  <si>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</si>
  <si>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</si>
  <si>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</si>
  <si>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</si>
  <si>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</si>
  <si>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</si>
  <si>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</si>
  <si>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</si>
  <si>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</si>
  <si>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</si>
  <si>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</si>
  <si>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</si>
  <si>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</si>
  <si>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</si>
  <si>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</si>
  <si>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</si>
  <si>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</si>
  <si>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</si>
  <si>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</si>
  <si>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</si>
  <si>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</si>
  <si>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</si>
  <si>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</si>
  <si>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</si>
  <si>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</si>
  <si>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</si>
  <si>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</si>
  <si>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</si>
  <si>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</si>
  <si>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</si>
  <si>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</si>
  <si>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</si>
  <si>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</si>
  <si>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</si>
  <si>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</si>
  <si>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</si>
  <si>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</si>
  <si>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</si>
  <si>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</si>
  <si>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</si>
  <si>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</si>
  <si>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</si>
  <si>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</si>
  <si>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</si>
  <si>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</si>
  <si>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</si>
  <si>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</si>
  <si>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</si>
  <si>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</si>
  <si>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</si>
  <si>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</si>
  <si>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</si>
  <si>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</si>
  <si>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</si>
  <si>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</si>
  <si>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</si>
  <si>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</si>
  <si>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</si>
  <si>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</si>
  <si>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</si>
  <si>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</si>
  <si>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</si>
  <si>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</si>
  <si>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</si>
  <si>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</si>
  <si>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</si>
  <si>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</si>
  <si>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</si>
  <si>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</si>
  <si>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</si>
  <si>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</si>
  <si>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</si>
  <si>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</si>
  <si>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</si>
  <si>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</si>
  <si>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</si>
  <si>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</si>
  <si>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</si>
  <si>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</si>
  <si>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</si>
  <si>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</si>
  <si>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</si>
  <si>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</si>
  <si>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</si>
  <si>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</si>
  <si>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</si>
  <si>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</si>
  <si>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</si>
  <si>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</si>
  <si>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</si>
  <si>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</si>
  <si>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</si>
  <si>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</si>
  <si>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</si>
  <si>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</si>
  <si>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</si>
  <si>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</si>
  <si>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</si>
  <si>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</si>
  <si>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</si>
  <si>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</si>
  <si>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</si>
  <si>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</si>
  <si>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</si>
  <si>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</si>
  <si>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</si>
  <si>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</si>
  <si>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</si>
  <si>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</si>
  <si>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</si>
  <si>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</si>
  <si>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</si>
  <si>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</si>
  <si>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</si>
  <si>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</si>
  <si>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</si>
  <si>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</si>
  <si>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</si>
  <si>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</si>
  <si>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</si>
  <si>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</si>
  <si>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</si>
  <si>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</si>
  <si>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</si>
  <si>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</si>
  <si>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</si>
  <si>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</si>
  <si>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</si>
  <si>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</si>
  <si>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</si>
  <si>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</si>
  <si>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</si>
  <si>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</si>
  <si>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</si>
  <si>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</si>
  <si>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</si>
  <si>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</si>
  <si>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</si>
  <si>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</si>
  <si>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</si>
  <si>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</si>
  <si>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</si>
  <si>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</si>
  <si>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</si>
  <si>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</si>
  <si>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</si>
  <si>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</si>
  <si>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</si>
  <si>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</si>
  <si>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</si>
  <si>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</si>
  <si>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</si>
  <si>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</si>
  <si>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</si>
  <si>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</si>
  <si>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</si>
  <si>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</si>
  <si>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</si>
  <si>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</si>
  <si>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</si>
  <si>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</si>
  <si>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</si>
  <si>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</si>
  <si>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</si>
  <si>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</si>
  <si>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</si>
  <si>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</si>
  <si>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</si>
  <si>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</si>
  <si>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</si>
  <si>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</si>
  <si>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</si>
  <si>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</si>
  <si>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</si>
  <si>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</si>
  <si>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</si>
  <si>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</si>
  <si>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</si>
  <si>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</si>
  <si>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</si>
  <si>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</si>
  <si>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</si>
  <si>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</si>
  <si>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</si>
  <si>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</si>
  <si>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</si>
  <si>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</si>
  <si>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</si>
  <si>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</si>
  <si>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</si>
  <si>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</si>
  <si>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</si>
  <si>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</si>
  <si>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</si>
  <si>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</si>
  <si>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</si>
  <si>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</si>
  <si>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</si>
  <si>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</si>
  <si>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</si>
  <si>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</si>
  <si>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</si>
  <si>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</si>
  <si>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</si>
  <si>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</si>
  <si>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</si>
  <si>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</si>
  <si>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</si>
  <si>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</si>
  <si>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</si>
  <si>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</si>
  <si>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</si>
  <si>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</si>
  <si>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</si>
  <si>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</si>
  <si>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</si>
  <si>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</si>
  <si>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</si>
  <si>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</si>
  <si>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</si>
  <si>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</si>
  <si>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</si>
  <si>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</si>
  <si>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</si>
  <si>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</si>
  <si>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</si>
  <si>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</si>
  <si>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</si>
  <si>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</si>
  <si>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</si>
  <si>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</si>
  <si>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</si>
  <si>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</si>
  <si>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</si>
  <si>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</si>
  <si>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</si>
  <si>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</si>
  <si>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</si>
  <si>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</si>
  <si>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</si>
  <si>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</si>
  <si>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</si>
  <si>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</si>
  <si>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</si>
  <si>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</si>
  <si>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</si>
  <si>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</si>
  <si>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</si>
  <si>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</si>
  <si>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</si>
  <si>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</si>
  <si>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</si>
  <si>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</si>
  <si>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</si>
  <si>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</si>
  <si>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</si>
  <si>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</si>
  <si>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</si>
  <si>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</si>
  <si>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</si>
  <si>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</si>
  <si>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</si>
  <si>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</si>
  <si>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</si>
  <si>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</si>
  <si>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</si>
  <si>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</si>
  <si>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</si>
  <si>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</si>
  <si>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</si>
  <si>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</si>
  <si>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</si>
  <si>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</si>
  <si>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</si>
  <si>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</si>
  <si>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</si>
  <si>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</si>
  <si>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</si>
  <si>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</si>
  <si>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</si>
  <si>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</si>
  <si>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</si>
  <si>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</si>
  <si>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</si>
  <si>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</si>
  <si>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</si>
  <si>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</si>
  <si>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</si>
  <si>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</si>
  <si>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</si>
  <si>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</si>
  <si>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</si>
  <si>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</si>
  <si>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</si>
  <si>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</si>
  <si>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</si>
  <si>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</si>
  <si>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</si>
  <si>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</si>
  <si>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</si>
  <si>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</si>
  <si>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</si>
  <si>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</si>
  <si>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</si>
  <si>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</si>
  <si>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</si>
  <si>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</si>
  <si>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</si>
  <si>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</si>
  <si>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</si>
  <si>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</si>
  <si>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</si>
  <si>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</si>
  <si>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</si>
  <si>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</si>
  <si>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</si>
  <si>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</si>
  <si>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</si>
  <si>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</si>
  <si>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</si>
  <si>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</si>
  <si>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</si>
  <si>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</si>
  <si>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</si>
  <si>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</si>
  <si>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</si>
  <si>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</si>
  <si>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</si>
  <si>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</si>
  <si>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</si>
  <si>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</si>
  <si>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</si>
  <si>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</si>
  <si>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</si>
  <si>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</si>
  <si>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</si>
  <si>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</si>
  <si>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</si>
  <si>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</si>
  <si>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</si>
  <si>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</si>
  <si>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</si>
  <si>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</si>
  <si>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</si>
  <si>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</si>
  <si>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</si>
  <si>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</si>
  <si>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</si>
  <si>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</si>
  <si>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</si>
  <si>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</si>
  <si>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</si>
  <si>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</si>
  <si>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</si>
  <si>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</si>
  <si>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</si>
  <si>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</si>
  <si>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</si>
  <si>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</si>
  <si>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</si>
  <si>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</si>
  <si>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</si>
  <si>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</si>
  <si>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</si>
  <si>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</si>
  <si>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</si>
  <si>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</si>
  <si>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</si>
  <si>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</si>
  <si>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</si>
  <si>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</si>
  <si>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</si>
  <si>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</si>
  <si>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</si>
  <si>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</si>
  <si>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</si>
  <si>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</si>
  <si>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</si>
  <si>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</si>
  <si>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</si>
  <si>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</si>
  <si>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</si>
  <si>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</si>
  <si>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</si>
  <si>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</si>
  <si>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</si>
  <si>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</si>
  <si>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</si>
  <si>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</si>
  <si>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</si>
  <si>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</si>
  <si>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</si>
  <si>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</si>
  <si>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</si>
  <si>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</si>
  <si>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</si>
  <si>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</si>
  <si>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</si>
  <si>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</si>
  <si>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</si>
  <si>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</si>
  <si>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</si>
  <si>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</si>
  <si>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</si>
  <si>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</si>
  <si>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</si>
  <si>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</si>
  <si>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</si>
  <si>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</si>
  <si>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</si>
  <si>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</si>
  <si>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</si>
  <si>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</si>
  <si>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</si>
  <si>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</si>
  <si>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</si>
  <si>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</si>
  <si>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</si>
  <si>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</si>
  <si>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</si>
  <si>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</si>
  <si>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</si>
  <si>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</si>
  <si>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</si>
  <si>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</si>
  <si>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</si>
  <si>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</si>
  <si>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</si>
  <si>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</si>
  <si>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</si>
  <si>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</si>
  <si>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</si>
  <si>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</si>
  <si>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</si>
  <si>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</si>
  <si>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</si>
  <si>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</si>
  <si>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</si>
  <si>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</si>
  <si>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</si>
  <si>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</si>
  <si>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</si>
  <si>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</si>
  <si>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</si>
  <si>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</si>
  <si>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</si>
  <si>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</si>
  <si>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</si>
  <si>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</si>
  <si>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</si>
  <si>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</si>
  <si>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</si>
  <si>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</si>
  <si>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</si>
  <si>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</si>
  <si>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</si>
  <si>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</si>
  <si>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</si>
  <si>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</si>
  <si>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</si>
  <si>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</si>
  <si>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</si>
  <si>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</si>
  <si>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</si>
  <si>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</si>
  <si>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</si>
  <si>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</si>
  <si>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</si>
  <si>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</si>
  <si>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</si>
  <si>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</si>
  <si>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</si>
  <si>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</si>
  <si>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</si>
  <si>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</si>
  <si>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</si>
  <si>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</si>
  <si>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</si>
  <si>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</si>
  <si>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</si>
  <si>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</si>
  <si>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</si>
  <si>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</si>
  <si>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</si>
  <si>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</si>
  <si>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</si>
  <si>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</si>
  <si>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</si>
  <si>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</si>
  <si>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</si>
  <si>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</si>
  <si>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</si>
  <si>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</si>
  <si>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</si>
  <si>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</si>
  <si>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</si>
  <si>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</si>
  <si>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</si>
  <si>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</si>
  <si>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</si>
  <si>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</si>
  <si>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</si>
  <si>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</si>
  <si>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</si>
  <si>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</si>
  <si>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</si>
  <si>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</si>
  <si>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</si>
  <si>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</si>
  <si>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</si>
  <si>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</si>
  <si>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</si>
  <si>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</si>
  <si>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</si>
  <si>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</si>
  <si>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</si>
  <si>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</si>
  <si>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</si>
  <si>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</si>
  <si>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</si>
  <si>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</si>
  <si>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</si>
  <si>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</si>
  <si>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</si>
  <si>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</si>
  <si>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</si>
  <si>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</si>
  <si>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</si>
  <si>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</si>
  <si>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</si>
  <si>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</si>
  <si>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</si>
  <si>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</si>
  <si>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</si>
  <si>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</si>
  <si>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</si>
  <si>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</si>
  <si>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</si>
  <si>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</si>
  <si>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</si>
  <si>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</si>
  <si>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</si>
  <si>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</si>
  <si>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</si>
  <si>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</si>
  <si>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</si>
  <si>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</si>
  <si>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</si>
  <si>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</si>
  <si>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</si>
  <si>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</si>
  <si>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</si>
  <si>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</si>
  <si>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</si>
  <si>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</si>
  <si>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</si>
  <si>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</si>
  <si>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</si>
  <si>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</si>
  <si>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</si>
  <si>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</si>
  <si>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</si>
  <si>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</si>
  <si>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</si>
  <si>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</si>
  <si>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</si>
  <si>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</si>
  <si>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</si>
  <si>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</si>
  <si>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</si>
  <si>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</si>
  <si>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</si>
  <si>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</si>
  <si>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</si>
  <si>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</si>
  <si>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</si>
  <si>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</si>
  <si>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</si>
  <si>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</si>
  <si>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</si>
  <si>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</si>
  <si>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</si>
  <si>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</si>
  <si>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</si>
  <si>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</si>
  <si>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</si>
  <si>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</si>
  <si>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</si>
  <si>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</si>
  <si>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</si>
  <si>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</si>
  <si>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</si>
  <si>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</si>
  <si>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</si>
  <si>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</si>
  <si>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</si>
  <si>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</si>
  <si>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</si>
  <si>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</si>
  <si>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</si>
  <si>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</si>
  <si>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</si>
  <si>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</si>
  <si>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</si>
  <si>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</si>
  <si>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</si>
  <si>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</si>
  <si>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</si>
  <si>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</si>
  <si>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</si>
  <si>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</si>
  <si>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</si>
  <si>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</si>
  <si>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</si>
  <si>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</si>
  <si>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</si>
  <si>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</si>
  <si>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</si>
  <si>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</si>
  <si>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</si>
  <si>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</si>
  <si>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</si>
  <si>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</si>
  <si>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</si>
  <si>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</si>
  <si>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</si>
  <si>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</si>
  <si>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</si>
  <si>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</si>
  <si>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</si>
  <si>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</si>
  <si>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</si>
  <si>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</si>
  <si>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</si>
  <si>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</si>
  <si>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</si>
  <si>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</si>
  <si>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</si>
  <si>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</si>
  <si>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</si>
  <si>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</si>
  <si>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</si>
  <si>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</si>
  <si>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</si>
  <si>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</si>
  <si>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</si>
  <si>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</si>
  <si>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</si>
  <si>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</si>
  <si>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</si>
  <si>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</si>
  <si>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</si>
  <si>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</si>
  <si>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</si>
  <si>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</si>
  <si>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</si>
  <si>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</si>
  <si>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</si>
  <si>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</si>
  <si>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</si>
  <si>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</si>
  <si>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</si>
  <si>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</si>
  <si>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</si>
  <si>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</si>
  <si>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</si>
  <si>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</si>
  <si>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</si>
  <si>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</si>
  <si>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</si>
  <si>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</si>
  <si>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</si>
  <si>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</si>
  <si>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</si>
  <si>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</si>
  <si>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</si>
  <si>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</si>
  <si>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</si>
  <si>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</si>
  <si>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</si>
  <si>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</si>
  <si>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</si>
  <si>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</si>
  <si>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</si>
  <si>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</si>
  <si>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</si>
  <si>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</si>
  <si>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</si>
  <si>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</si>
  <si>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</si>
  <si>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</si>
  <si>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</si>
  <si>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</si>
  <si>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</si>
  <si>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</si>
  <si>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</si>
  <si>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</si>
  <si>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</si>
  <si>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</si>
  <si>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</si>
  <si>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</si>
  <si>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</si>
  <si>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</si>
  <si>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</si>
  <si>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</si>
  <si>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</si>
  <si>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</si>
  <si>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</si>
  <si>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</si>
  <si>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</si>
  <si>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</si>
  <si>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</si>
  <si>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</si>
  <si>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</si>
  <si>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</si>
  <si>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</si>
  <si>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</si>
  <si>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</si>
  <si>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</si>
  <si>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</si>
  <si>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</si>
  <si>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</si>
  <si>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</si>
  <si>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</si>
  <si>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</si>
  <si>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</si>
  <si>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</si>
  <si>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</si>
  <si>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</si>
  <si>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</si>
  <si>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</si>
  <si>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</si>
  <si>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</si>
  <si>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</si>
  <si>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</si>
  <si>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</si>
  <si>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</si>
  <si>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</si>
  <si>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</si>
  <si>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</si>
  <si>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</si>
  <si>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</si>
  <si>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</si>
  <si>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</si>
  <si>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</si>
  <si>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</si>
  <si>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</si>
  <si>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</si>
  <si>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</si>
  <si>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</si>
  <si>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</si>
  <si>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</si>
  <si>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</si>
  <si>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</si>
  <si>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</si>
  <si>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</si>
  <si>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</si>
  <si>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</si>
  <si>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</si>
  <si>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</si>
  <si>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</si>
  <si>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</si>
  <si>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</si>
  <si>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</si>
  <si>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</si>
  <si>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</si>
  <si>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</si>
  <si>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</si>
  <si>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</si>
  <si>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</si>
  <si>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</si>
  <si>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</si>
  <si>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</si>
  <si>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</si>
  <si>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</si>
  <si>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</si>
  <si>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</si>
  <si>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</si>
  <si>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</si>
  <si>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</si>
  <si>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</si>
  <si>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</si>
  <si>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</si>
  <si>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</si>
  <si>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</si>
  <si>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</si>
  <si>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</si>
  <si>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</si>
  <si>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</si>
  <si>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</si>
  <si>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</si>
  <si>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</si>
  <si>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</si>
  <si>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</si>
  <si>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</si>
  <si>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</si>
  <si>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</si>
  <si>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</si>
  <si>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</si>
  <si>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</si>
  <si>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</si>
  <si>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</si>
  <si>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</si>
  <si>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</si>
  <si>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</si>
  <si>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</si>
  <si>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</si>
  <si>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</si>
  <si>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</si>
  <si>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</si>
  <si>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</si>
  <si>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</si>
  <si>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</si>
  <si>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</si>
  <si>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</si>
  <si>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</si>
  <si>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</si>
  <si>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</si>
  <si>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</si>
  <si>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</si>
  <si>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</si>
  <si>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</si>
  <si>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</si>
  <si>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</si>
  <si>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</si>
  <si>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</si>
  <si>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</si>
  <si>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</si>
  <si>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</si>
  <si>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</si>
  <si>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</si>
  <si>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</si>
  <si>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</si>
  <si>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</si>
  <si>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</si>
  <si>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</si>
  <si>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</si>
  <si>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</si>
  <si>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</si>
  <si>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</si>
  <si>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</si>
  <si>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</si>
  <si>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</si>
  <si>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</si>
  <si>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</si>
  <si>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</si>
  <si>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</si>
  <si>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</si>
  <si>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</si>
  <si>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</si>
  <si>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</si>
  <si>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</si>
  <si>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</si>
  <si>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</si>
  <si>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</si>
  <si>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</si>
  <si>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</si>
  <si>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</si>
  <si>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</si>
  <si>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</si>
  <si>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</si>
  <si>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</si>
  <si>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</si>
  <si>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</si>
  <si>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</si>
  <si>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</si>
  <si>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</si>
  <si>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</si>
  <si>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</si>
  <si>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</si>
  <si>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</si>
  <si>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</si>
  <si>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</si>
  <si>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</si>
  <si>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</si>
  <si>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</si>
  <si>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</si>
  <si>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</si>
  <si>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</si>
  <si>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</si>
  <si>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</si>
  <si>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</si>
  <si>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</si>
  <si>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</si>
  <si>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</si>
  <si>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</si>
  <si>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</si>
  <si>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</si>
  <si>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</si>
  <si>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</si>
  <si>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</si>
  <si>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</si>
  <si>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</si>
  <si>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</si>
  <si>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</si>
  <si>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</si>
  <si>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</si>
  <si>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</si>
  <si>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</si>
  <si>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</si>
  <si>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</si>
  <si>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</si>
  <si>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</si>
  <si>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</si>
  <si>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</si>
  <si>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</si>
  <si>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</si>
  <si>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</si>
  <si>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</si>
  <si>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</si>
  <si>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</si>
  <si>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</si>
  <si>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</si>
  <si>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</si>
  <si>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</si>
  <si>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</si>
  <si>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</si>
  <si>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</si>
  <si>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</si>
  <si>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</si>
  <si>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</si>
  <si>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</si>
  <si>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</si>
  <si>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</si>
  <si>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</si>
  <si>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</si>
  <si>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</si>
  <si>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</si>
  <si>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</si>
  <si>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</si>
  <si>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</si>
  <si>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</si>
  <si>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</si>
  <si>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</si>
  <si>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</si>
  <si>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</si>
  <si>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</si>
  <si>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</si>
  <si>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</si>
  <si>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</si>
  <si>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</si>
  <si>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</si>
  <si>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</si>
  <si>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</si>
  <si>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</si>
  <si>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</si>
  <si>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</si>
  <si>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</si>
  <si>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</si>
  <si>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</si>
  <si>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</si>
  <si>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</si>
  <si>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</si>
  <si>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</si>
  <si>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</si>
  <si>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</si>
  <si>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</si>
  <si>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</si>
  <si>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</si>
  <si>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</si>
  <si>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</si>
  <si>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</si>
  <si>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</si>
  <si>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</si>
  <si>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</si>
  <si>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</si>
  <si>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</si>
  <si>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</si>
  <si>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</si>
  <si>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</si>
  <si>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</si>
  <si>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</si>
  <si>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</si>
  <si>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</si>
  <si>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</si>
  <si>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</si>
  <si>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</si>
  <si>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</si>
  <si>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</si>
  <si>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</si>
  <si>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</si>
  <si>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</si>
  <si>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</si>
  <si>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</si>
  <si>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</si>
  <si>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</si>
  <si>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</si>
  <si>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</si>
  <si>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</si>
  <si>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</si>
  <si>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</si>
  <si>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</si>
  <si>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</si>
  <si>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</si>
  <si>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</si>
  <si>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</si>
  <si>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</si>
  <si>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</si>
  <si>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</si>
  <si>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</si>
  <si>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</si>
  <si>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</si>
  <si>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</si>
  <si>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</si>
  <si>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</si>
  <si>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</si>
  <si>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</si>
  <si>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</si>
  <si>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</si>
  <si>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</si>
  <si>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</si>
  <si>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</si>
  <si>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</si>
  <si>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</si>
  <si>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</si>
  <si>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</si>
  <si>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</si>
  <si>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</si>
  <si>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</si>
  <si>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</si>
  <si>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</si>
  <si>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</si>
  <si>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</si>
  <si>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</si>
  <si>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</si>
  <si>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</si>
  <si>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</si>
  <si>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</si>
  <si>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</si>
  <si>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</si>
  <si>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</si>
  <si>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</si>
  <si>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</si>
  <si>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</si>
  <si>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</si>
  <si>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</si>
  <si>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</si>
  <si>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</si>
  <si>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</si>
  <si>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</si>
  <si>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</si>
  <si>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</si>
  <si>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</si>
  <si>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</si>
  <si>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</si>
  <si>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</si>
  <si>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</si>
  <si>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</si>
  <si>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</si>
  <si>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</si>
  <si>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</si>
  <si>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</si>
  <si>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</si>
  <si>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</si>
  <si>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</si>
  <si>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</si>
  <si>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</si>
  <si>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</si>
  <si>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</si>
  <si>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</si>
  <si>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</si>
  <si>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</si>
  <si>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</si>
  <si>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</si>
  <si>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</si>
  <si>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</si>
  <si>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</si>
  <si>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</si>
  <si>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</si>
  <si>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</si>
  <si>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</si>
  <si>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</si>
  <si>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</si>
  <si>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</si>
  <si>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</si>
  <si>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</si>
  <si>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</si>
  <si>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</si>
  <si>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</si>
  <si>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</si>
  <si>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</si>
  <si>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</si>
  <si>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</si>
  <si>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</si>
  <si>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</si>
  <si>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</si>
  <si>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</si>
  <si>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</si>
  <si>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</si>
  <si>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</si>
  <si>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</si>
  <si>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</si>
  <si>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</si>
  <si>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</si>
  <si>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</si>
  <si>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</si>
  <si>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</si>
  <si>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</si>
  <si>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</si>
  <si>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</si>
  <si>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</si>
  <si>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</si>
  <si>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</si>
  <si>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</si>
  <si>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</si>
  <si>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</si>
  <si>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</si>
  <si>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</si>
  <si>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</si>
  <si>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</si>
  <si>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</si>
  <si>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</si>
  <si>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</si>
  <si>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</si>
  <si>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</si>
  <si>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</si>
  <si>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</si>
  <si>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</si>
  <si>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</si>
  <si>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</si>
  <si>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</si>
  <si>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</si>
  <si>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</si>
  <si>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</si>
  <si>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</si>
  <si>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</si>
  <si>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</si>
  <si>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</si>
  <si>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</si>
  <si>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</si>
  <si>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</si>
  <si>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</si>
  <si>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</si>
  <si>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</si>
  <si>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</si>
  <si>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</si>
  <si>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</si>
  <si>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</si>
  <si>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</si>
  <si>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</si>
  <si>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</si>
  <si>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</si>
  <si>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</si>
  <si>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</si>
  <si>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</si>
  <si>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</si>
  <si>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</si>
  <si>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</si>
  <si>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</si>
  <si>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</si>
  <si>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</si>
  <si>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</si>
  <si>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</si>
  <si>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</si>
  <si>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</si>
  <si>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</si>
  <si>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</si>
  <si>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</si>
  <si>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</si>
  <si>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</si>
  <si>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</si>
  <si>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</si>
  <si>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</si>
  <si>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</si>
  <si>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</si>
  <si>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</si>
  <si>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</si>
  <si>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</si>
  <si>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</si>
  <si>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</si>
  <si>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</si>
  <si>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</si>
  <si>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</si>
  <si>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</si>
  <si>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</si>
  <si>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</si>
  <si>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</si>
  <si>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</si>
  <si>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</si>
  <si>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</si>
  <si>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</si>
  <si>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</si>
  <si>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</si>
  <si>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</si>
  <si>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</si>
  <si>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</si>
  <si>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</si>
  <si>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</si>
  <si>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</si>
  <si>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</si>
  <si>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</si>
  <si>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</si>
  <si>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</si>
  <si>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</si>
  <si>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</si>
  <si>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</si>
  <si>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</si>
  <si>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</si>
  <si>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</si>
  <si>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</si>
  <si>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</si>
  <si>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</si>
  <si>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</si>
  <si>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</si>
  <si>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</si>
  <si>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</si>
  <si>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</si>
  <si>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</si>
  <si>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</si>
  <si>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</si>
  <si>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</si>
  <si>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</si>
  <si>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</si>
  <si>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</si>
  <si>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</si>
  <si>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</si>
  <si>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</si>
  <si>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</si>
  <si>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</si>
  <si>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</si>
  <si>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</si>
  <si>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</si>
  <si>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</si>
  <si>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</si>
  <si>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</si>
  <si>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</si>
  <si>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</si>
  <si>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</si>
  <si>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</si>
  <si>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</si>
  <si>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</si>
  <si>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</si>
  <si>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</si>
  <si>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</si>
  <si>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</si>
  <si>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</si>
  <si>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</si>
  <si>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</si>
  <si>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</si>
  <si>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</si>
  <si>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</si>
  <si>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</si>
  <si>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</si>
  <si>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</si>
  <si>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</si>
  <si>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</si>
  <si>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</si>
  <si>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</si>
  <si>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</si>
  <si>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</si>
  <si>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</si>
  <si>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</si>
  <si>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</si>
  <si>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</si>
  <si>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</si>
  <si>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</si>
  <si>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</si>
  <si>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</si>
  <si>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</si>
  <si>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</si>
  <si>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</si>
  <si>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</si>
  <si>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</si>
  <si>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</si>
  <si>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</si>
  <si>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</si>
  <si>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</si>
  <si>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</si>
  <si>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</si>
  <si>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</si>
  <si>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</si>
  <si>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</si>
  <si>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</si>
  <si>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</si>
  <si>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</si>
  <si>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</si>
  <si>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</si>
  <si>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</si>
  <si>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</si>
  <si>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</si>
  <si>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</si>
  <si>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</si>
  <si>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</si>
  <si>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</si>
  <si>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</si>
  <si>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</si>
  <si>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</si>
  <si>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</si>
  <si>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</si>
  <si>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</si>
  <si>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</si>
  <si>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</si>
  <si>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</si>
  <si>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</si>
  <si>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</si>
  <si>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</si>
  <si>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</si>
  <si>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</si>
  <si>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</si>
  <si>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</si>
  <si>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</si>
  <si>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</si>
  <si>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</si>
  <si>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</si>
  <si>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</si>
  <si>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</si>
  <si>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</si>
  <si>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</si>
  <si>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</si>
  <si>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</si>
  <si>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</si>
  <si>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</si>
  <si>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</si>
  <si>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</si>
  <si>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</si>
  <si>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</si>
  <si>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</si>
  <si>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</si>
  <si>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</si>
  <si>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</si>
  <si>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</si>
  <si>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</si>
  <si>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</si>
  <si>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</si>
  <si>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</si>
  <si>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</si>
  <si>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</si>
  <si>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</si>
  <si>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</si>
  <si>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</si>
  <si>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</si>
  <si>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</si>
  <si>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</si>
  <si>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</si>
  <si>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</si>
  <si>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</si>
  <si>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</si>
  <si>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</si>
  <si>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</si>
  <si>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</si>
  <si>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</si>
  <si>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</si>
  <si>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</si>
  <si>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</si>
  <si>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</si>
  <si>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</si>
  <si>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</si>
  <si>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</si>
  <si>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</si>
  <si>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</si>
  <si>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</si>
  <si>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</si>
  <si>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</si>
  <si>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</si>
  <si>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</si>
  <si>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</si>
  <si>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</si>
  <si>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</si>
  <si>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</si>
  <si>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</si>
  <si>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</si>
  <si>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</si>
  <si>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</si>
  <si>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</si>
  <si>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</si>
  <si>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</si>
  <si>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</si>
  <si>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</si>
  <si>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</si>
  <si>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</si>
  <si>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</si>
  <si>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</si>
  <si>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</si>
  <si>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</si>
  <si>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</si>
  <si>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</si>
  <si>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</si>
  <si>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</si>
  <si>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</si>
  <si>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</si>
  <si>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</si>
  <si>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</si>
  <si>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</si>
  <si>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</si>
  <si>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</si>
  <si>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</si>
  <si>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</si>
  <si>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</si>
  <si>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</si>
  <si>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</si>
  <si>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</si>
  <si>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</si>
  <si>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</si>
  <si>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</si>
  <si>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</si>
  <si>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</si>
  <si>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</si>
  <si>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</si>
  <si>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</si>
  <si>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</si>
  <si>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</si>
  <si>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</si>
  <si>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</si>
  <si>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</si>
  <si>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</si>
  <si>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</si>
  <si>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</si>
  <si>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</si>
  <si>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</si>
  <si>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</si>
  <si>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</si>
  <si>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</si>
  <si>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</si>
  <si>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</si>
  <si>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</si>
  <si>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</si>
  <si>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</si>
  <si>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</si>
  <si>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</si>
  <si>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</si>
  <si>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</si>
  <si>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</si>
  <si>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</si>
  <si>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</si>
  <si>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</si>
  <si>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</si>
  <si>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</si>
  <si>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</si>
  <si>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</si>
  <si>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</si>
  <si>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</si>
  <si>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</si>
  <si>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</si>
  <si>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</si>
  <si>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</si>
  <si>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</si>
  <si>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</si>
  <si>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</si>
  <si>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</si>
  <si>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</si>
  <si>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</si>
  <si>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</si>
  <si>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</si>
  <si>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</si>
  <si>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</si>
  <si>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</si>
  <si>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</si>
  <si>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</si>
  <si>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</si>
  <si>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</si>
  <si>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</si>
  <si>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</si>
  <si>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</si>
  <si>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</si>
  <si>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</si>
  <si>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</si>
  <si>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</si>
  <si>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</si>
  <si>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</si>
  <si>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</si>
  <si>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</si>
  <si>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</si>
  <si>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</si>
  <si>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</si>
  <si>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</si>
  <si>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</si>
  <si>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</si>
  <si>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</si>
  <si>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</si>
  <si>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</si>
  <si>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</si>
  <si>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</si>
  <si>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</si>
  <si>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</si>
  <si>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</si>
  <si>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</si>
  <si>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</si>
  <si>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</si>
  <si>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</si>
  <si>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</si>
  <si>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</si>
  <si>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</si>
  <si>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</si>
  <si>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</si>
  <si>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</si>
  <si>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</si>
  <si>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</si>
  <si>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</si>
  <si>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</si>
  <si>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</si>
  <si>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</si>
  <si>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</si>
  <si>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</si>
  <si>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</si>
  <si>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</si>
  <si>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</si>
  <si>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</si>
  <si>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</si>
  <si>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</si>
  <si>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</si>
  <si>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</si>
  <si>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</si>
  <si>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</si>
  <si>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</si>
  <si>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</si>
  <si>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</si>
  <si>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</si>
  <si>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</si>
  <si>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</si>
  <si>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</si>
  <si>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</si>
  <si>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</si>
  <si>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</si>
  <si>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</si>
  <si>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</si>
  <si>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</si>
  <si>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</si>
  <si>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</si>
  <si>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</si>
  <si>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</si>
  <si>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</si>
  <si>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</si>
  <si>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</si>
  <si>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</si>
  <si>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</si>
  <si>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</si>
  <si>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</si>
  <si>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</si>
  <si>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</si>
  <si>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</si>
  <si>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</si>
  <si>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</si>
  <si>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</si>
  <si>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</si>
  <si>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</si>
  <si>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</si>
  <si>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</si>
  <si>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</si>
  <si>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</si>
  <si>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</si>
  <si>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</si>
  <si>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</si>
  <si>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</si>
  <si>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</si>
  <si>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</si>
  <si>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</si>
  <si>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</si>
  <si>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</si>
  <si>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</si>
  <si>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</si>
  <si>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</si>
  <si>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</si>
  <si>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</si>
  <si>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</si>
  <si>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</si>
  <si>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</si>
  <si>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</si>
  <si>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</si>
  <si>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</si>
  <si>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</si>
  <si>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</si>
  <si>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</si>
  <si>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</si>
  <si>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</si>
  <si>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</si>
  <si>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</si>
  <si>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</si>
  <si>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</si>
  <si>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</si>
  <si>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</si>
  <si>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</si>
  <si>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</si>
  <si>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</si>
  <si>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</si>
  <si>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</si>
  <si>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</si>
  <si>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</si>
  <si>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</si>
  <si>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</si>
  <si>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</si>
  <si>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</si>
  <si>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</si>
  <si>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</si>
  <si>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</si>
  <si>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</si>
  <si>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</si>
  <si>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</si>
  <si>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</si>
  <si>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</si>
  <si>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</si>
  <si>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</si>
  <si>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</si>
  <si>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</si>
  <si>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</si>
  <si>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</si>
  <si>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</si>
  <si>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</si>
  <si>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</si>
  <si>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</si>
  <si>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</si>
  <si>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</si>
  <si>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</si>
  <si>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</si>
  <si>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</si>
  <si>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</si>
  <si>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</si>
  <si>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</si>
  <si>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</si>
  <si>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</si>
  <si>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</si>
  <si>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</si>
  <si>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</si>
  <si>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</si>
  <si>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</si>
  <si>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</si>
  <si>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</si>
  <si>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</si>
  <si>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</si>
  <si>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</si>
  <si>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</si>
  <si>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</si>
  <si>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</si>
  <si>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</si>
  <si>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</si>
  <si>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</si>
  <si>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</si>
  <si>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</si>
  <si>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</si>
  <si>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</si>
  <si>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</si>
  <si>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</si>
  <si>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</si>
  <si>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</si>
  <si>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</si>
  <si>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</si>
  <si>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</si>
  <si>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</si>
  <si>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</si>
  <si>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</si>
  <si>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</si>
  <si>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</si>
  <si>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</si>
  <si>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</si>
  <si>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</si>
  <si>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</si>
  <si>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</si>
  <si>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</si>
  <si>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</si>
  <si>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</si>
  <si>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</si>
  <si>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</si>
  <si>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</si>
  <si>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</si>
  <si>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</si>
  <si>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</si>
  <si>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</si>
  <si>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</si>
  <si>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</si>
  <si>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</si>
  <si>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</si>
  <si>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</si>
  <si>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</si>
  <si>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</si>
  <si>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</si>
  <si>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</si>
  <si>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</si>
  <si>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</si>
  <si>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</si>
  <si>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</si>
  <si>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</si>
  <si>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</si>
  <si>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</si>
  <si>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</si>
  <si>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</si>
  <si>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</si>
  <si>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</si>
  <si>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</si>
  <si>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</si>
  <si>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</si>
  <si>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</si>
  <si>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</si>
  <si>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</si>
  <si>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</si>
  <si>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</si>
  <si>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</si>
  <si>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</si>
  <si>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</si>
  <si>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</si>
  <si>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</si>
  <si>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</si>
  <si>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</si>
  <si>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</si>
  <si>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</si>
  <si>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</si>
  <si>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</si>
  <si>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</si>
  <si>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</si>
  <si>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</si>
  <si>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</si>
  <si>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</si>
  <si>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</si>
  <si>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</si>
  <si>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</si>
  <si>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</si>
  <si>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</si>
  <si>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</si>
  <si>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</si>
  <si>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</si>
  <si>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</si>
  <si>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</si>
  <si>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</si>
  <si>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</si>
  <si>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</si>
  <si>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</si>
  <si>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</si>
  <si>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</si>
  <si>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</si>
  <si>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</si>
  <si>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</si>
  <si>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</si>
  <si>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</si>
  <si>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</si>
  <si>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</si>
  <si>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</si>
  <si>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</si>
  <si>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</si>
  <si>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</si>
  <si>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</si>
  <si>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</si>
  <si>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</si>
  <si>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</si>
  <si>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</si>
  <si>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</si>
  <si>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</si>
  <si>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</si>
  <si>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</si>
  <si>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</si>
  <si>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</si>
  <si>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</si>
  <si>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</si>
  <si>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</si>
  <si>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</si>
  <si>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</si>
  <si>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</si>
  <si>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</si>
  <si>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</si>
  <si>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</si>
  <si>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</si>
  <si>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</si>
  <si>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</si>
  <si>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</si>
  <si>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</si>
  <si>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</si>
  <si>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</si>
  <si>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</si>
  <si>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</si>
  <si>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</si>
  <si>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</si>
  <si>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</si>
  <si>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</si>
  <si>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</si>
  <si>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</si>
  <si>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</si>
  <si>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</si>
  <si>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</si>
  <si>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</si>
  <si>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</si>
  <si>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</si>
  <si>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</si>
  <si>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</si>
  <si>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</si>
  <si>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</si>
  <si>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</si>
  <si>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</si>
  <si>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</si>
  <si>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</si>
  <si>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</si>
  <si>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</si>
  <si>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</si>
  <si>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</si>
  <si>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</si>
  <si>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</si>
  <si>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</si>
  <si>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</si>
  <si>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</si>
  <si>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</si>
  <si>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</si>
  <si>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</si>
  <si>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</si>
  <si>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</si>
  <si>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</si>
  <si>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</si>
  <si>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</si>
  <si>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</si>
  <si>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</si>
  <si>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</si>
  <si>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</si>
  <si>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</si>
  <si>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</si>
  <si>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</si>
  <si>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</si>
  <si>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</si>
  <si>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</si>
  <si>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</si>
  <si>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</si>
  <si>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</si>
  <si>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</si>
  <si>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</si>
  <si>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</si>
  <si>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</si>
  <si>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</si>
  <si>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</si>
  <si>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</si>
  <si>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</si>
  <si>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</si>
  <si>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</si>
  <si>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</si>
  <si>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</si>
  <si>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</si>
  <si>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</si>
  <si>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</si>
  <si>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</si>
  <si>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</si>
  <si>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</si>
  <si>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</si>
  <si>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</si>
  <si>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</si>
  <si>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</si>
  <si>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</si>
  <si>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</si>
  <si>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</si>
  <si>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</si>
  <si>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</si>
  <si>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</si>
  <si>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</si>
  <si>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</si>
  <si>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</si>
  <si>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</si>
  <si>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</si>
  <si>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</si>
  <si>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</si>
  <si>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</si>
  <si>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</si>
  <si>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</si>
  <si>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</si>
  <si>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</si>
  <si>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</si>
  <si>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</si>
  <si>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</si>
  <si>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</si>
  <si>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</si>
  <si>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</si>
  <si>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</si>
  <si>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</si>
  <si>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</si>
  <si>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</si>
  <si>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</si>
  <si>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</si>
  <si>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</si>
  <si>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</si>
  <si>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</si>
  <si>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</si>
  <si>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</si>
  <si>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</si>
  <si>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</si>
  <si>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</si>
  <si>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</si>
  <si>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</si>
  <si>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</si>
  <si>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</si>
  <si>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</si>
  <si>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</si>
  <si>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</si>
  <si>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</si>
  <si>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</si>
  <si>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</si>
  <si>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</si>
  <si>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</si>
  <si>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</si>
  <si>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</si>
  <si>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</si>
  <si>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</si>
  <si>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</si>
  <si>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</si>
  <si>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</si>
  <si>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</si>
  <si>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</si>
  <si>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</si>
  <si>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</si>
  <si>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</si>
  <si>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</si>
  <si>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</si>
  <si>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</si>
  <si>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</si>
  <si>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</si>
  <si>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</si>
  <si>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</si>
  <si>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</si>
  <si>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</si>
  <si>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</si>
  <si>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</si>
  <si>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</si>
  <si>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</si>
  <si>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</si>
  <si>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</si>
  <si>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</si>
  <si>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</si>
  <si>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</si>
  <si>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</si>
  <si>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</si>
  <si>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</si>
  <si>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</si>
  <si>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</si>
  <si>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</si>
  <si>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</si>
  <si>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</si>
  <si>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</si>
  <si>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</si>
  <si>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</si>
  <si>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</si>
  <si>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</si>
  <si>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</si>
  <si>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</si>
  <si>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</si>
  <si>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</si>
  <si>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</si>
  <si>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</si>
  <si>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</si>
  <si>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</si>
  <si>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</si>
  <si>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</si>
  <si>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</si>
  <si>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</si>
  <si>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</si>
  <si>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</si>
  <si>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</si>
  <si>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</si>
  <si>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</si>
  <si>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</si>
  <si>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</si>
  <si>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</si>
  <si>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</si>
  <si>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</si>
  <si>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</si>
  <si>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</si>
  <si>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</si>
  <si>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</si>
  <si>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</si>
  <si>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</si>
  <si>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</si>
  <si>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</si>
  <si>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</si>
  <si>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</si>
  <si>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</si>
  <si>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</si>
  <si>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</si>
  <si>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</si>
  <si>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</si>
  <si>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</si>
  <si>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</si>
  <si>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</si>
  <si>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</si>
  <si>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</si>
  <si>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</si>
  <si>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</si>
  <si>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</si>
  <si>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</si>
  <si>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</si>
  <si>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</si>
  <si>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</si>
  <si>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</si>
  <si>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</si>
  <si>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</si>
  <si>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</si>
  <si>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</si>
  <si>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</si>
  <si>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</si>
  <si>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</si>
  <si>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</si>
  <si>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</si>
  <si>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</si>
  <si>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</si>
  <si>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</si>
  <si>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</si>
  <si>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</si>
  <si>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</si>
  <si>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</si>
  <si>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</si>
  <si>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</si>
  <si>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</si>
  <si>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</si>
  <si>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</si>
  <si>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</si>
  <si>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</si>
  <si>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</si>
  <si>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</si>
  <si>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</si>
  <si>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</si>
  <si>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</si>
  <si>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</si>
  <si>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</si>
  <si>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</si>
  <si>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</si>
  <si>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</si>
  <si>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</si>
  <si>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</si>
  <si>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</si>
  <si>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</si>
  <si>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</si>
  <si>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</si>
  <si>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</si>
  <si>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</si>
  <si>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</si>
  <si>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</si>
  <si>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</si>
  <si>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</si>
  <si>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</si>
  <si>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</si>
  <si>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</si>
  <si>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</si>
  <si>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</si>
  <si>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</si>
  <si>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</si>
  <si>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</si>
  <si>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</si>
  <si>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</si>
  <si>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</si>
  <si>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</si>
  <si>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</si>
  <si>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</si>
  <si>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</si>
  <si>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</si>
  <si>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</si>
  <si>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</si>
  <si>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</si>
  <si>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</si>
  <si>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</si>
  <si>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</si>
  <si>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</si>
  <si>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</si>
  <si>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</si>
  <si>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</si>
  <si>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</si>
  <si>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</si>
  <si>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</si>
  <si>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</si>
  <si>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</si>
  <si>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</si>
  <si>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</si>
  <si>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</si>
  <si>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</si>
  <si>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</si>
  <si>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</si>
  <si>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</si>
  <si>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</si>
  <si>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</si>
  <si>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</si>
  <si>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</si>
  <si>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</si>
  <si>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</si>
  <si>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</si>
  <si>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</si>
  <si>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</si>
  <si>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</si>
  <si>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</si>
  <si>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</si>
  <si>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</si>
  <si>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</si>
  <si>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</si>
  <si>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</si>
  <si>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</si>
  <si>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</si>
  <si>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</si>
  <si>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</si>
  <si>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</si>
  <si>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</si>
  <si>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</si>
  <si>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</si>
  <si>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</si>
  <si>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</si>
  <si>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</si>
  <si>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</si>
  <si>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</si>
  <si>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</si>
  <si>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</si>
  <si>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</si>
  <si>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</si>
  <si>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</si>
  <si>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</si>
  <si>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</si>
  <si>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</si>
  <si>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</si>
  <si>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</si>
  <si>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</si>
  <si>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</si>
  <si>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</si>
  <si>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</si>
  <si>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</si>
  <si>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</si>
  <si>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</si>
  <si>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</si>
  <si>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</si>
  <si>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</si>
  <si>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</si>
  <si>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</si>
  <si>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</si>
  <si>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</si>
  <si>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</si>
  <si>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</si>
  <si>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</si>
  <si>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</si>
  <si>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</si>
  <si>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</si>
  <si>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</si>
  <si>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</si>
  <si>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</si>
  <si>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</si>
  <si>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</si>
  <si>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</si>
  <si>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</si>
  <si>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</si>
  <si>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</si>
  <si>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</si>
  <si>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</si>
  <si>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</si>
  <si>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</si>
  <si>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</si>
  <si>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</si>
  <si>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</si>
  <si>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</si>
  <si>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</si>
  <si>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</si>
  <si>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</si>
  <si>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</si>
  <si>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</si>
  <si>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</si>
  <si>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</si>
  <si>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</si>
  <si>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</si>
  <si>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</si>
  <si>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</si>
  <si>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</si>
  <si>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</si>
  <si>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</si>
  <si>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</si>
  <si>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</si>
  <si>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</si>
  <si>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</si>
  <si>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</si>
  <si>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</si>
  <si>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</si>
  <si>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</si>
  <si>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</si>
  <si>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</si>
  <si>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</si>
  <si>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</si>
  <si>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</si>
  <si>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</si>
  <si>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</si>
  <si>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</si>
  <si>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</si>
  <si>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</si>
  <si>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</si>
  <si>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</si>
  <si>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</si>
  <si>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</si>
  <si>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</si>
  <si>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</si>
  <si>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</si>
  <si>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</si>
  <si>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</si>
  <si>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</si>
  <si>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</si>
  <si>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</si>
  <si>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</si>
  <si>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</si>
  <si>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</si>
  <si>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</si>
  <si>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</si>
  <si>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</si>
  <si>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</si>
  <si>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</si>
  <si>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</si>
  <si>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</si>
  <si>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</si>
  <si>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</si>
  <si>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</si>
  <si>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</si>
  <si>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</si>
  <si>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</si>
  <si>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</si>
  <si>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</si>
  <si>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</si>
  <si>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</si>
  <si>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</si>
  <si>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</si>
  <si>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</si>
  <si>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</si>
  <si>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</si>
  <si>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</si>
  <si>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</si>
  <si>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</si>
  <si>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</si>
  <si>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</si>
  <si>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</si>
  <si>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</si>
  <si>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</si>
  <si>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</si>
  <si>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</si>
  <si>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</si>
  <si>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</si>
  <si>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</si>
  <si>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</si>
  <si>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</si>
  <si>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</si>
  <si>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</si>
  <si>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</si>
  <si>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</si>
  <si>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</si>
  <si>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</si>
  <si>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</si>
  <si>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</si>
  <si>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</si>
  <si>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</si>
  <si>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</si>
  <si>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</si>
  <si>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</si>
  <si>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</si>
  <si>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</si>
  <si>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</si>
  <si>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</si>
  <si>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</si>
  <si>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</si>
  <si>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</si>
  <si>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</si>
  <si>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</si>
  <si>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</si>
  <si>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</si>
  <si>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</si>
  <si>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</si>
  <si>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</si>
  <si>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</si>
  <si>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</si>
  <si>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</si>
  <si>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</si>
  <si>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</si>
  <si>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</si>
  <si>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</si>
  <si>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</si>
  <si>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</si>
  <si>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</si>
  <si>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</si>
  <si>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</si>
  <si>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</si>
  <si>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</si>
  <si>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</si>
  <si>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</si>
  <si>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</si>
  <si>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</si>
  <si>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</si>
  <si>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</si>
  <si>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</si>
  <si>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</si>
  <si>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</si>
  <si>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</si>
  <si>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</si>
  <si>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</si>
  <si>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</si>
  <si>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</si>
  <si>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</si>
  <si>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</si>
  <si>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</si>
  <si>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</si>
  <si>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</si>
  <si>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</si>
  <si>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</si>
  <si>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</si>
  <si>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</si>
  <si>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</si>
  <si>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</si>
  <si>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</si>
  <si>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</si>
  <si>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</si>
  <si>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</si>
  <si>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</si>
  <si>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</si>
  <si>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</si>
  <si>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</si>
  <si>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</si>
  <si>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</si>
  <si>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</si>
  <si>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</si>
  <si>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</si>
  <si>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</si>
  <si>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</si>
  <si>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</si>
  <si>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</si>
  <si>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</si>
  <si>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</si>
  <si>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</si>
  <si>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</si>
  <si>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</si>
  <si>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</si>
  <si>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</si>
  <si>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</si>
  <si>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</si>
  <si>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</si>
  <si>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</si>
  <si>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</si>
  <si>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</si>
  <si>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</si>
  <si>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</si>
  <si>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</si>
  <si>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</si>
  <si>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</si>
  <si>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</si>
  <si>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</si>
  <si>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</si>
  <si>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</si>
  <si>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</si>
  <si>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</si>
  <si>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</si>
  <si>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</si>
  <si>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</si>
  <si>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</si>
  <si>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</si>
  <si>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</si>
  <si>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</si>
  <si>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</si>
  <si>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</si>
  <si>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</si>
  <si>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</si>
  <si>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</si>
  <si>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</si>
  <si>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</si>
  <si>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</si>
  <si>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</si>
  <si>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</si>
  <si>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</si>
  <si>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</si>
  <si>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</si>
  <si>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</si>
  <si>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</si>
  <si>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</si>
  <si>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</si>
  <si>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</si>
  <si>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</si>
  <si>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</si>
  <si>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</si>
  <si>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</si>
  <si>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</si>
  <si>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</si>
  <si>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</si>
  <si>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</si>
  <si>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</si>
  <si>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</si>
  <si>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</si>
  <si>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</si>
  <si>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</si>
  <si>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</si>
  <si>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</si>
  <si>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</si>
  <si>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</si>
  <si>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</si>
  <si>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</si>
  <si>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</si>
  <si>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</si>
  <si>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</si>
  <si>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</si>
  <si>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</si>
  <si>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</si>
  <si>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</si>
  <si>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</si>
  <si>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</si>
  <si>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</si>
  <si>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</si>
  <si>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</si>
  <si>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</si>
  <si>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</si>
  <si>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</si>
  <si>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</si>
  <si>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</si>
  <si>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</si>
  <si>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</si>
  <si>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</si>
  <si>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</si>
  <si>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</si>
  <si>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</si>
  <si>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</si>
  <si>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</si>
  <si>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</si>
  <si>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</si>
  <si>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</si>
  <si>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</si>
  <si>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</si>
  <si>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</si>
  <si>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</si>
  <si>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</si>
  <si>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</si>
  <si>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</si>
  <si>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</si>
  <si>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</si>
  <si>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</si>
  <si>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</si>
  <si>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</si>
  <si>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</si>
  <si>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</si>
  <si>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</si>
  <si>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</si>
  <si>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</si>
  <si>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</si>
  <si>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</si>
  <si>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</si>
  <si>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</si>
  <si>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</si>
  <si>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</si>
  <si>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</si>
  <si>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</si>
  <si>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</si>
  <si>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</si>
  <si>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</si>
  <si>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</si>
  <si>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</si>
  <si>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</si>
  <si>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</si>
  <si>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</si>
  <si>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</si>
  <si>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</si>
  <si>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</si>
  <si>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</si>
  <si>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</si>
  <si>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</si>
  <si>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</si>
  <si>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</si>
  <si>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</si>
  <si>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</si>
  <si>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</si>
  <si>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</si>
  <si>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</si>
  <si>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</si>
  <si>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</si>
  <si>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</si>
  <si>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</si>
  <si>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</si>
  <si>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</si>
  <si>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</si>
  <si>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</si>
  <si>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</si>
  <si>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</si>
  <si>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</si>
  <si>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</si>
  <si>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</si>
  <si>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</si>
  <si>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</si>
  <si>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</si>
  <si>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</si>
  <si>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</si>
  <si>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</si>
  <si>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</si>
  <si>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</si>
  <si>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</si>
  <si>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</si>
  <si>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</si>
  <si>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</si>
  <si>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</si>
  <si>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</si>
  <si>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</si>
  <si>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</si>
  <si>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</si>
  <si>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</si>
  <si>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</si>
  <si>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</si>
  <si>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</si>
  <si>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</si>
  <si>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</si>
  <si>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</si>
  <si>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</si>
  <si>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</si>
  <si>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</si>
  <si>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</si>
  <si>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</si>
  <si>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</si>
  <si>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</si>
  <si>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</si>
  <si>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</si>
  <si>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</si>
  <si>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</si>
  <si>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</si>
  <si>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</si>
  <si>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</si>
  <si>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</si>
  <si>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</si>
  <si>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</si>
  <si>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</si>
  <si>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</si>
  <si>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</si>
  <si>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</si>
  <si>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</si>
  <si>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</si>
  <si>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</si>
  <si>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</si>
  <si>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</si>
  <si>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</si>
  <si>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</si>
  <si>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</si>
  <si>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</si>
  <si>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</si>
  <si>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</si>
  <si>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</si>
  <si>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</si>
  <si>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</si>
  <si>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</si>
  <si>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</si>
  <si>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</si>
  <si>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</si>
  <si>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</si>
  <si>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</si>
  <si>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</si>
  <si>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</si>
  <si>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</si>
  <si>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</si>
  <si>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</si>
  <si>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</si>
  <si>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</si>
  <si>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</si>
  <si>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</si>
  <si>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</si>
  <si>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</si>
  <si>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</si>
  <si>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</si>
  <si>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</si>
  <si>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</si>
  <si>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</si>
  <si>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</si>
  <si>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</si>
  <si>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</si>
  <si>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</si>
  <si>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</si>
  <si>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</si>
  <si>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</si>
  <si>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</si>
  <si>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</si>
  <si>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</si>
  <si>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</si>
  <si>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</si>
  <si>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</si>
  <si>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</si>
  <si>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</si>
  <si>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</si>
  <si>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</si>
  <si>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</si>
  <si>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</si>
  <si>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</si>
  <si>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</si>
  <si>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</si>
  <si>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</si>
  <si>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</si>
  <si>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</si>
  <si>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</si>
  <si>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</si>
  <si>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</si>
  <si>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</si>
  <si>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</si>
  <si>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</si>
  <si>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</si>
  <si>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</si>
  <si>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</si>
  <si>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</si>
  <si>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</si>
  <si>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</si>
  <si>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</si>
  <si>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</si>
  <si>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</si>
  <si>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</si>
  <si>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</si>
  <si>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</si>
  <si>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</si>
  <si>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</si>
  <si>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</si>
  <si>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</si>
  <si>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</si>
  <si>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</si>
  <si>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</si>
  <si>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</si>
  <si>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</si>
  <si>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</si>
  <si>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</si>
  <si>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</si>
  <si>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</si>
  <si>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</si>
  <si>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</si>
  <si>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</si>
  <si>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</si>
  <si>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</si>
  <si>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</si>
  <si>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</si>
  <si>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</si>
  <si>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</si>
  <si>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</si>
  <si>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</si>
  <si>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</si>
  <si>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</si>
  <si>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</si>
  <si>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</si>
  <si>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</si>
  <si>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</si>
  <si>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</si>
  <si>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</si>
  <si>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</si>
  <si>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</si>
  <si>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</si>
  <si>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</si>
  <si>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</si>
  <si>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</si>
  <si>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</si>
  <si>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</si>
  <si>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</si>
  <si>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</si>
  <si>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</si>
  <si>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</si>
  <si>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</si>
  <si>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</si>
  <si>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</si>
  <si>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</si>
  <si>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</si>
  <si>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</si>
  <si>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</si>
  <si>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</si>
  <si>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</si>
  <si>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</si>
  <si>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</si>
  <si>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</si>
  <si>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</si>
  <si>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</si>
  <si>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</si>
  <si>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</si>
  <si>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</si>
  <si>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</si>
  <si>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</si>
  <si>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</si>
  <si>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</si>
  <si>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</si>
  <si>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</si>
  <si>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</si>
  <si>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</si>
  <si>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</si>
  <si>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</si>
  <si>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</si>
  <si>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</si>
  <si>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</si>
  <si>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</si>
  <si>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</si>
  <si>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</si>
  <si>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</si>
  <si>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</si>
  <si>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</si>
  <si>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</si>
  <si>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</si>
  <si>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</si>
  <si>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</si>
  <si>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</si>
  <si>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</si>
  <si>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</si>
  <si>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</si>
  <si>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</si>
  <si>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</si>
  <si>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</si>
  <si>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</si>
  <si>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</si>
  <si>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</si>
  <si>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</si>
  <si>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</si>
  <si>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</si>
  <si>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</si>
  <si>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</si>
  <si>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</si>
  <si>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</si>
  <si>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</si>
  <si>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</si>
  <si>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</si>
  <si>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</si>
  <si>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</si>
  <si>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</si>
  <si>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</si>
  <si>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</si>
  <si>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</si>
  <si>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</si>
  <si>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</si>
  <si>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</si>
  <si>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</si>
  <si>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</si>
  <si>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</si>
  <si>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</si>
  <si>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</si>
  <si>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</si>
  <si>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</si>
  <si>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</si>
  <si>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</si>
  <si>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</si>
  <si>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</si>
  <si>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</si>
  <si>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</si>
  <si>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</si>
  <si>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</si>
  <si>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</si>
  <si>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</si>
  <si>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</si>
  <si>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</si>
  <si>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</si>
  <si>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</si>
  <si>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</si>
  <si>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</si>
  <si>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</si>
  <si>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</si>
  <si>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</si>
  <si>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</si>
  <si>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</si>
  <si>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</si>
  <si>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</si>
  <si>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</si>
  <si>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</si>
  <si>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</si>
  <si>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</si>
  <si>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</si>
  <si>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</si>
  <si>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</si>
  <si>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</si>
  <si>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</si>
  <si>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</si>
  <si>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</si>
  <si>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</si>
  <si>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</si>
  <si>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</si>
  <si>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</si>
  <si>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</si>
  <si>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</si>
  <si>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</si>
  <si>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</si>
  <si>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</si>
  <si>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</si>
  <si>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</si>
  <si>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</si>
  <si>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</si>
  <si>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</si>
  <si>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</si>
  <si>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</si>
  <si>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</si>
  <si>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</si>
  <si>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</si>
  <si>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</si>
  <si>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</si>
  <si>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</si>
  <si>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</si>
  <si>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</si>
  <si>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</si>
  <si>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</si>
  <si>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</si>
  <si>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</si>
  <si>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</si>
  <si>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</si>
  <si>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</si>
  <si>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</si>
  <si>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</si>
  <si>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</si>
  <si>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</si>
  <si>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</si>
  <si>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</si>
  <si>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</si>
  <si>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</si>
  <si>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</si>
  <si>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</si>
  <si>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</si>
  <si>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</si>
  <si>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</si>
  <si>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</si>
  <si>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</si>
  <si>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</si>
  <si>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</si>
  <si>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</si>
  <si>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</si>
  <si>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</si>
  <si>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</si>
  <si>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</si>
  <si>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</si>
  <si>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</si>
  <si>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</si>
  <si>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</si>
  <si>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</si>
  <si>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</si>
  <si>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</si>
  <si>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</si>
  <si>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</si>
  <si>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</si>
  <si>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</si>
  <si>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</si>
  <si>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</si>
  <si>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</si>
  <si>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</si>
  <si>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</si>
  <si>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</si>
  <si>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</si>
  <si>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</si>
  <si>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</si>
  <si>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</si>
  <si>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</si>
  <si>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</si>
  <si>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</si>
  <si>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</si>
  <si>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</si>
  <si>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</si>
  <si>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</si>
  <si>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</si>
  <si>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</si>
  <si>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</si>
  <si>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</si>
  <si>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</si>
  <si>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</si>
  <si>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</si>
  <si>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</si>
  <si>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</si>
  <si>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</si>
  <si>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</si>
  <si>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</si>
  <si>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</si>
  <si>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</si>
  <si>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</si>
  <si>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</si>
  <si>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</si>
  <si>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</si>
  <si>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</si>
  <si>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</si>
  <si>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</si>
  <si>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</si>
  <si>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</si>
  <si>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</si>
  <si>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</si>
  <si>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</si>
  <si>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</si>
  <si>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</si>
  <si>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</si>
  <si>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</si>
  <si>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</si>
  <si>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</si>
  <si>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</si>
  <si>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</si>
  <si>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</si>
  <si>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</si>
  <si>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</si>
  <si>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</si>
  <si>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</si>
  <si>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</si>
  <si>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</si>
  <si>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</si>
  <si>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</si>
  <si>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</si>
  <si>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</si>
  <si>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</si>
  <si>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</si>
  <si>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</si>
  <si>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</si>
  <si>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</si>
  <si>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</si>
  <si>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</si>
  <si>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</si>
  <si>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</si>
  <si>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</si>
  <si>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</si>
  <si>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</si>
  <si>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</si>
  <si>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</si>
  <si>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</si>
  <si>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</si>
  <si>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</si>
  <si>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</si>
  <si>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</si>
  <si>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</si>
  <si>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</si>
  <si>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</si>
  <si>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</si>
  <si>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</si>
  <si>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</si>
  <si>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</si>
  <si>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</si>
  <si>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</si>
  <si>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</si>
  <si>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</si>
  <si>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</si>
  <si>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</si>
  <si>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</si>
  <si>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</si>
  <si>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</si>
  <si>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</si>
  <si>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</si>
  <si>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</si>
  <si>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</si>
  <si>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</si>
  <si>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</si>
  <si>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</si>
  <si>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</si>
  <si>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</si>
  <si>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</si>
  <si>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</si>
  <si>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</si>
  <si>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</si>
  <si>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</si>
  <si>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</si>
  <si>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</si>
  <si>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</si>
  <si>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</si>
  <si>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</si>
  <si>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</si>
  <si>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</si>
  <si>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</si>
  <si>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</si>
  <si>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</si>
  <si>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</si>
  <si>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</si>
  <si>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</si>
  <si>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</si>
  <si>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</si>
  <si>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</si>
  <si>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</si>
  <si>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</si>
  <si>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</si>
  <si>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</si>
  <si>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</si>
  <si>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</si>
  <si>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</si>
  <si>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</si>
  <si>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</si>
  <si>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</si>
  <si>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</si>
  <si>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</si>
  <si>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</si>
  <si>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</si>
  <si>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</si>
  <si>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</si>
  <si>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</si>
  <si>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</si>
  <si>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</si>
  <si>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</si>
  <si>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</si>
  <si>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</si>
  <si>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</si>
  <si>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</si>
  <si>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</si>
  <si>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</si>
  <si>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</si>
  <si>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</si>
  <si>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</si>
  <si>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</si>
  <si>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</si>
  <si>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</si>
  <si>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</si>
  <si>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</si>
  <si>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</si>
  <si>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</si>
  <si>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</si>
  <si>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</si>
  <si>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</si>
  <si>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</si>
  <si>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</si>
  <si>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</si>
  <si>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</si>
  <si>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</si>
  <si>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</si>
  <si>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</si>
  <si>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</si>
  <si>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</si>
  <si>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</si>
  <si>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</si>
  <si>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</si>
  <si>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</si>
  <si>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</si>
  <si>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</si>
  <si>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</si>
  <si>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</si>
  <si>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</si>
  <si>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</si>
  <si>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</si>
  <si>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</si>
  <si>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</si>
  <si>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</si>
  <si>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</si>
  <si>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</si>
  <si>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</si>
  <si>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</si>
  <si>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</si>
  <si>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</si>
  <si>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</si>
  <si>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</si>
  <si>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</si>
  <si>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</si>
  <si>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</si>
  <si>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</si>
  <si>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</si>
  <si>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</si>
  <si>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</si>
  <si>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</si>
  <si>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</si>
  <si>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</si>
  <si>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</si>
  <si>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</si>
  <si>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</si>
  <si>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</si>
  <si>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</si>
  <si>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</si>
  <si>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</si>
  <si>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</si>
  <si>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</si>
  <si>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</si>
  <si>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</si>
  <si>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</si>
  <si>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</si>
  <si>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</si>
  <si>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</si>
  <si>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</si>
  <si>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</si>
  <si>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</si>
  <si>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</si>
  <si>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</si>
  <si>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</si>
  <si>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</si>
  <si>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</si>
  <si>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</si>
  <si>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</si>
  <si>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</si>
  <si>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</si>
  <si>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</si>
  <si>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</si>
  <si>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</si>
  <si>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</si>
  <si>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</si>
  <si>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</si>
  <si>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</si>
  <si>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</si>
  <si>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</si>
  <si>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</si>
  <si>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</si>
  <si>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</si>
  <si>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</si>
  <si>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</si>
  <si>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</si>
  <si>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</si>
  <si>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</si>
  <si>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</si>
  <si>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</si>
  <si>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</si>
  <si>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</si>
  <si>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</si>
  <si>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</si>
  <si>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</si>
  <si>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</si>
  <si>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</si>
  <si>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</si>
  <si>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</si>
  <si>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</si>
  <si>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</si>
  <si>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</si>
  <si>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</si>
  <si>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</si>
  <si>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</si>
  <si>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</si>
  <si>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</si>
  <si>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</si>
  <si>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</si>
  <si>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</si>
  <si>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</si>
  <si>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</si>
  <si>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</si>
  <si>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</si>
  <si>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</si>
  <si>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</si>
  <si>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</si>
  <si>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</si>
  <si>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</si>
  <si>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</si>
  <si>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</si>
  <si>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</si>
  <si>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</si>
  <si>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</si>
  <si>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</si>
  <si>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</si>
  <si>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</si>
  <si>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</si>
  <si>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</si>
  <si>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</si>
  <si>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</si>
  <si>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</si>
  <si>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</si>
  <si>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</si>
  <si>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</si>
  <si>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</si>
  <si>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</si>
  <si>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</si>
  <si>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</si>
  <si>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</si>
  <si>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</si>
  <si>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</si>
  <si>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</si>
  <si>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</si>
  <si>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</si>
  <si>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</si>
  <si>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</si>
  <si>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</si>
  <si>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</si>
  <si>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</si>
  <si>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</si>
  <si>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</si>
  <si>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</si>
  <si>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</si>
  <si>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</si>
  <si>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</si>
  <si>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</si>
  <si>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</si>
  <si>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</si>
  <si>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</si>
  <si>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</si>
  <si>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</si>
  <si>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</si>
  <si>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</si>
  <si>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</si>
  <si>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</si>
  <si>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</si>
  <si>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</si>
  <si>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</si>
  <si>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</si>
  <si>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</si>
  <si>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</si>
  <si>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</si>
  <si>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</si>
  <si>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</si>
  <si>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</si>
  <si>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</si>
  <si>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</si>
  <si>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</si>
  <si>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</si>
  <si>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</si>
  <si>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</si>
  <si>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</si>
  <si>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</si>
  <si>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</si>
  <si>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</si>
  <si>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</si>
  <si>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</si>
  <si>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</si>
  <si>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</si>
  <si>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</si>
  <si>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</si>
  <si>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</si>
  <si>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</si>
  <si>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</si>
  <si>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</si>
  <si>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</si>
  <si>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</si>
  <si>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</si>
  <si>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</si>
  <si>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</si>
  <si>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</si>
  <si>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</si>
  <si>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</si>
  <si>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</si>
  <si>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</si>
  <si>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</si>
  <si>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</si>
  <si>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</si>
  <si>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</si>
  <si>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</si>
  <si>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</si>
  <si>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</si>
  <si>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</si>
  <si>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</si>
  <si>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</si>
  <si>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</si>
  <si>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</si>
  <si>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</si>
  <si>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</si>
  <si>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</si>
  <si>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</si>
  <si>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</si>
  <si>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</si>
  <si>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</si>
  <si>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</si>
  <si>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</si>
  <si>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</si>
  <si>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</si>
  <si>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</si>
  <si>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</si>
  <si>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</si>
  <si>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</si>
  <si>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</si>
  <si>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</si>
  <si>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</si>
  <si>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</si>
  <si>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</si>
  <si>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</si>
  <si>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</si>
  <si>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</si>
  <si>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</si>
  <si>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</si>
  <si>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</si>
  <si>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</si>
  <si>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</si>
  <si>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</si>
  <si>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</si>
  <si>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</si>
  <si>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</si>
  <si>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</si>
  <si>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</si>
  <si>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</si>
  <si>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</si>
  <si>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</si>
  <si>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</si>
  <si>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</si>
  <si>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</si>
  <si>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</si>
  <si>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</si>
  <si>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</si>
  <si>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</si>
  <si>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</si>
  <si>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</si>
  <si>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</si>
  <si>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</si>
  <si>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</si>
  <si>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</si>
  <si>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</si>
  <si>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</si>
  <si>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</si>
  <si>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</si>
  <si>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</si>
  <si>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</si>
  <si>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</si>
  <si>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</si>
  <si>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</si>
  <si>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</si>
  <si>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</si>
  <si>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</si>
  <si>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</si>
  <si>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</si>
  <si>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</si>
  <si>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</si>
  <si>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</si>
  <si>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</si>
  <si>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</si>
  <si>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</si>
  <si>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</si>
  <si>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</si>
  <si>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</si>
  <si>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</si>
  <si>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</si>
  <si>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</si>
  <si>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</si>
  <si>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</si>
  <si>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</si>
  <si>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</si>
  <si>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</si>
  <si>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</si>
  <si>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</si>
  <si>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</si>
  <si>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</si>
  <si>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</si>
  <si>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</si>
  <si>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</si>
  <si>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</si>
  <si>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</si>
  <si>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</si>
  <si>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</si>
  <si>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</si>
  <si>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</si>
  <si>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</si>
  <si>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</si>
  <si>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</si>
  <si>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</si>
  <si>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</si>
  <si>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</si>
  <si>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</si>
  <si>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</si>
  <si>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</si>
  <si>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</si>
  <si>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</si>
  <si>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</si>
  <si>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</si>
  <si>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</si>
  <si>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</si>
  <si>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</si>
  <si>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</si>
  <si>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</si>
  <si>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</si>
  <si>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</si>
  <si>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</si>
  <si>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</si>
  <si>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</si>
  <si>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</si>
  <si>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</si>
  <si>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</si>
  <si>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</si>
  <si>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</si>
  <si>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</si>
  <si>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</si>
  <si>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</si>
  <si>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</si>
  <si>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</si>
  <si>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</si>
  <si>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</si>
  <si>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</si>
  <si>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</si>
  <si>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</si>
  <si>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</si>
  <si>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</si>
  <si>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</si>
  <si>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</si>
  <si>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</si>
  <si>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</si>
  <si>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</si>
  <si>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</si>
  <si>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</si>
  <si>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</si>
  <si>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</si>
  <si>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</si>
  <si>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</si>
  <si>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</si>
  <si>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</si>
  <si>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</si>
  <si>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</si>
  <si>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</si>
  <si>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</si>
  <si>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</si>
  <si>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</si>
  <si>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</si>
  <si>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</si>
  <si>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</si>
  <si>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</si>
  <si>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</si>
  <si>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</si>
  <si>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</si>
  <si>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</si>
  <si>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</si>
  <si>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</si>
  <si>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</si>
  <si>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</si>
  <si>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</si>
  <si>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</si>
  <si>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</si>
  <si>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</si>
  <si>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</si>
  <si>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</si>
  <si>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</si>
  <si>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</si>
  <si>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</si>
  <si>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</si>
  <si>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</si>
  <si>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</si>
  <si>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</si>
  <si>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</si>
  <si>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</si>
  <si>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</si>
  <si>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</si>
  <si>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</si>
  <si>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</si>
  <si>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</si>
  <si>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</si>
  <si>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</si>
  <si>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</si>
  <si>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</si>
  <si>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</si>
  <si>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</si>
  <si>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</si>
  <si>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</si>
  <si>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</si>
  <si>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</si>
  <si>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</si>
  <si>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</si>
  <si>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</si>
  <si>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</si>
  <si>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</si>
  <si>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</si>
  <si>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</si>
  <si>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</si>
  <si>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</si>
  <si>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</si>
  <si>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</si>
  <si>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</si>
  <si>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</si>
  <si>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</si>
  <si>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</si>
  <si>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</si>
  <si>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</si>
  <si>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</si>
  <si>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</si>
  <si>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</si>
  <si>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</si>
  <si>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</si>
  <si>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</si>
  <si>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</si>
  <si>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</si>
  <si>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</si>
  <si>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</si>
  <si>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</si>
  <si>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</si>
  <si>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</si>
  <si>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</si>
  <si>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</si>
  <si>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</si>
  <si>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</si>
  <si>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</si>
  <si>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</si>
  <si>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</si>
  <si>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</si>
  <si>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</si>
  <si>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</si>
  <si>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</si>
  <si>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</si>
  <si>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</si>
  <si>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</si>
  <si>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</si>
  <si>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</si>
  <si>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</si>
  <si>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</si>
  <si>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</si>
  <si>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</si>
  <si>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</si>
  <si>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</si>
  <si>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</si>
  <si>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</si>
  <si>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</si>
  <si>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</si>
  <si>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</si>
  <si>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</si>
  <si>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</si>
  <si>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</si>
  <si>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</si>
  <si>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</si>
  <si>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</si>
  <si>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</si>
  <si>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</si>
  <si>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</si>
  <si>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</si>
  <si>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</si>
  <si>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</si>
  <si>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</si>
  <si>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</si>
  <si>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</si>
  <si>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</si>
  <si>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</si>
  <si>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</si>
  <si>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</si>
  <si>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</si>
  <si>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</si>
  <si>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</si>
  <si>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</si>
  <si>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</si>
  <si>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</si>
  <si>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</si>
  <si>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</si>
  <si>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</si>
  <si>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</si>
  <si>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</si>
  <si>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</si>
  <si>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</si>
  <si>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</si>
  <si>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</si>
  <si>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</si>
  <si>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</si>
  <si>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</si>
  <si>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</si>
  <si>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</si>
  <si>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</si>
  <si>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</si>
  <si>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</si>
  <si>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</si>
  <si>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</si>
  <si>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</si>
  <si>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</si>
  <si>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</si>
  <si>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</si>
  <si>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</si>
  <si>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</si>
  <si>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</si>
  <si>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</si>
  <si>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</si>
  <si>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</si>
  <si>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</si>
  <si>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</si>
  <si>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</si>
  <si>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</si>
  <si>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</si>
  <si>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</si>
  <si>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</si>
  <si>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</si>
  <si>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</si>
  <si>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</si>
  <si>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</si>
  <si>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</si>
  <si>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</si>
  <si>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</si>
  <si>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</si>
  <si>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</si>
  <si>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</si>
  <si>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</si>
  <si>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</si>
  <si>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</si>
  <si>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</si>
  <si>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</si>
  <si>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</si>
  <si>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</si>
  <si>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</si>
  <si>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</si>
  <si>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</si>
  <si>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</si>
  <si>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</si>
  <si>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</si>
  <si>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</si>
  <si>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</si>
  <si>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</si>
  <si>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</si>
  <si>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</si>
  <si>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</si>
  <si>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</si>
  <si>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</si>
  <si>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</si>
  <si>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</si>
  <si>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</si>
  <si>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</si>
  <si>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</si>
  <si>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</si>
  <si>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</si>
  <si>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</si>
  <si>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</si>
  <si>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</si>
  <si>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</si>
  <si>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</si>
  <si>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</si>
  <si>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</si>
  <si>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</si>
  <si>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</si>
  <si>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</si>
  <si>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</si>
  <si>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</si>
  <si>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</si>
  <si>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</si>
  <si>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</si>
  <si>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</si>
  <si>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</si>
  <si>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</si>
  <si>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</si>
  <si>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</si>
  <si>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</si>
  <si>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</si>
  <si>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</si>
  <si>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</si>
  <si>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</si>
  <si>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</si>
  <si>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</si>
  <si>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</si>
  <si>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</si>
  <si>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</si>
  <si>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</si>
  <si>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</si>
  <si>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</si>
  <si>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</si>
  <si>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</si>
  <si>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</si>
  <si>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</si>
  <si>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</si>
  <si>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</si>
  <si>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</si>
  <si>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</si>
  <si>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</si>
  <si>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</si>
  <si>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</si>
  <si>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</si>
  <si>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</si>
  <si>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</si>
  <si>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</si>
  <si>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</si>
  <si>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</si>
  <si>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</si>
  <si>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</si>
  <si>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</si>
  <si>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</si>
  <si>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</si>
  <si>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</si>
  <si>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</si>
  <si>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</si>
  <si>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</si>
  <si>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</si>
  <si>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</si>
  <si>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</si>
  <si>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</si>
  <si>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</si>
  <si>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</si>
  <si>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</si>
  <si>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</si>
  <si>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</si>
  <si>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</si>
  <si>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</si>
  <si>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</si>
  <si>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</si>
  <si>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</si>
  <si>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</si>
  <si>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</si>
  <si>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</si>
  <si>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</si>
  <si>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</si>
  <si>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</si>
  <si>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</si>
  <si>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</si>
  <si>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</si>
  <si>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</si>
  <si>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</si>
  <si>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</si>
  <si>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</si>
  <si>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</si>
  <si>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</si>
  <si>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</si>
  <si>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</si>
  <si>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</si>
  <si>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</si>
  <si>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</si>
  <si>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</si>
  <si>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</si>
  <si>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</si>
  <si>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</si>
  <si>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</si>
  <si>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</si>
  <si>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</si>
  <si>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</si>
  <si>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</si>
  <si>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</si>
  <si>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</si>
  <si>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</si>
  <si>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</si>
  <si>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</si>
  <si>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</si>
  <si>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</si>
  <si>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</si>
  <si>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</si>
  <si>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</si>
  <si>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</si>
  <si>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</si>
  <si>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</si>
  <si>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</si>
  <si>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</si>
  <si>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</si>
  <si>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</si>
  <si>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</si>
  <si>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</si>
  <si>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</si>
  <si>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</si>
  <si>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</si>
  <si>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</si>
  <si>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</si>
  <si>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</si>
  <si>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</si>
  <si>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</si>
  <si>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</si>
  <si>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</si>
  <si>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</si>
  <si>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</si>
  <si>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</si>
  <si>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</si>
  <si>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</si>
  <si>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</si>
  <si>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</si>
  <si>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</si>
  <si>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</si>
  <si>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</si>
  <si>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</si>
  <si>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</si>
  <si>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</si>
  <si>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</si>
  <si>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</si>
  <si>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</si>
  <si>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</si>
  <si>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</si>
  <si>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</si>
  <si>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</si>
  <si>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</si>
  <si>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</si>
  <si>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</si>
  <si>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</si>
  <si>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</si>
  <si>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</si>
  <si>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</si>
  <si>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</si>
  <si>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</si>
  <si>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</si>
  <si>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</si>
  <si>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</si>
  <si>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</si>
  <si>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</si>
  <si>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</si>
  <si>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</si>
  <si>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</si>
  <si>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</si>
  <si>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</si>
  <si>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</si>
  <si>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</si>
  <si>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</si>
  <si>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</si>
  <si>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</si>
  <si>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</si>
  <si>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</si>
  <si>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</si>
  <si>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</si>
  <si>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</si>
  <si>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</si>
  <si>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</si>
  <si>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</si>
  <si>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</si>
  <si>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</si>
  <si>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</si>
  <si>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</si>
  <si>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</si>
  <si>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</si>
  <si>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</si>
  <si>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</si>
  <si>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</si>
  <si>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</si>
  <si>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</si>
  <si>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</si>
  <si>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</si>
  <si>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</si>
  <si>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</si>
  <si>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</si>
  <si>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</si>
  <si>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</si>
  <si>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</si>
  <si>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</si>
  <si>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</si>
  <si>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</si>
  <si>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</si>
  <si>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</si>
  <si>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</si>
  <si>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</si>
  <si>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</si>
  <si>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</si>
  <si>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</si>
  <si>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</si>
  <si>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</si>
  <si>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</si>
  <si>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</si>
  <si>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</si>
  <si>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</si>
  <si>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</si>
  <si>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</si>
  <si>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</si>
  <si>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</si>
  <si>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</si>
  <si>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</si>
  <si>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</si>
  <si>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</si>
  <si>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</si>
  <si>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</si>
  <si>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</si>
  <si>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</si>
  <si>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</si>
  <si>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</si>
  <si>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</si>
  <si>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</si>
  <si>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</si>
  <si>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</si>
  <si>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</si>
  <si>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</si>
  <si>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</si>
  <si>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</si>
  <si>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</si>
  <si>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</si>
  <si>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</si>
  <si>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</si>
  <si>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</si>
  <si>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</si>
  <si>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</si>
  <si>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</si>
  <si>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</si>
  <si>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</si>
  <si>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</si>
  <si>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</si>
  <si>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</si>
  <si>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</si>
  <si>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</si>
  <si>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</si>
  <si>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</si>
  <si>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</si>
  <si>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</si>
  <si>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</si>
  <si>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</si>
  <si>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</si>
  <si>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</si>
  <si>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</si>
  <si>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</si>
  <si>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</si>
  <si>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</si>
  <si>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</si>
  <si>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</si>
  <si>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</si>
  <si>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</si>
  <si>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</si>
  <si>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</si>
  <si>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</si>
  <si>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</si>
  <si>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</si>
  <si>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</si>
  <si>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</si>
  <si>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</si>
  <si>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</si>
  <si>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</si>
  <si>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</si>
  <si>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</si>
  <si>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</si>
  <si>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</si>
  <si>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</si>
  <si>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</si>
  <si>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</si>
  <si>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</si>
  <si>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</si>
  <si>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</si>
  <si>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</si>
  <si>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</si>
  <si>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</si>
  <si>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</si>
  <si>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</si>
  <si>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</si>
  <si>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</si>
  <si>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</si>
  <si>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</si>
  <si>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</si>
  <si>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</si>
  <si>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</si>
  <si>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</si>
  <si>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</si>
  <si>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</si>
  <si>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</si>
  <si>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</si>
  <si>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</si>
  <si>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</si>
  <si>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</si>
  <si>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</si>
  <si>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</si>
  <si>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</si>
  <si>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</si>
  <si>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</si>
  <si>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</si>
  <si>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</si>
  <si>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</si>
  <si>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</si>
  <si>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</si>
  <si>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</si>
  <si>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</si>
  <si>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</si>
  <si>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</si>
  <si>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</si>
  <si>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</si>
  <si>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</si>
  <si>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</si>
  <si>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</si>
  <si>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</si>
  <si>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</si>
  <si>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</si>
  <si>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</si>
  <si>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</si>
  <si>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</si>
  <si>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</si>
  <si>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</si>
  <si>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</si>
  <si>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</si>
  <si>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</si>
  <si>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</si>
  <si>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</si>
  <si>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</si>
  <si>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</si>
  <si>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</si>
  <si>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</si>
  <si>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</si>
  <si>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</si>
  <si>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</si>
  <si>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</si>
  <si>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</si>
  <si>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</si>
  <si>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</si>
  <si>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</si>
  <si>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</si>
  <si>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</si>
  <si>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</si>
  <si>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</si>
  <si>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</si>
  <si>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</si>
  <si>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</si>
  <si>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</si>
  <si>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</si>
  <si>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</si>
  <si>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</si>
  <si>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</si>
  <si>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</si>
  <si>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</si>
  <si>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</si>
  <si>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</si>
  <si>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</si>
  <si>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</si>
  <si>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</si>
  <si>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</si>
  <si>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</si>
  <si>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</si>
  <si>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</si>
  <si>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</si>
  <si>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</si>
  <si>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</si>
  <si>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</si>
  <si>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</si>
  <si>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</si>
  <si>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</si>
  <si>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</si>
  <si>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</si>
  <si>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</si>
  <si>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</si>
  <si>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</si>
  <si>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</si>
  <si>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</si>
  <si>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</si>
  <si>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</si>
  <si>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</si>
  <si>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</si>
  <si>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</si>
  <si>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</si>
  <si>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</si>
  <si>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</si>
  <si>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</si>
  <si>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</si>
  <si>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</si>
  <si>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</si>
  <si>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</si>
  <si>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</si>
  <si>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</si>
  <si>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</si>
  <si>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</si>
  <si>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</si>
  <si>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</si>
  <si>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</si>
  <si>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</si>
  <si>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</si>
  <si>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</si>
  <si>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</si>
  <si>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</si>
  <si>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</si>
  <si>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</si>
  <si>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</si>
  <si>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</si>
  <si>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</si>
  <si>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</si>
  <si>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</si>
  <si>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</si>
  <si>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</si>
  <si>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</si>
  <si>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</si>
  <si>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</si>
  <si>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</si>
  <si>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</si>
  <si>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</si>
  <si>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</si>
  <si>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</si>
  <si>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</si>
  <si>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</si>
  <si>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</si>
  <si>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</si>
  <si>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</si>
  <si>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</si>
  <si>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</si>
  <si>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</si>
  <si>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</si>
  <si>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</si>
  <si>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</si>
  <si>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</si>
  <si>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</si>
  <si>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</si>
  <si>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</si>
  <si>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</si>
  <si>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</si>
  <si>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</si>
  <si>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</si>
  <si>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</si>
  <si>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</si>
  <si>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</si>
  <si>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</si>
  <si>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</si>
  <si>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</si>
  <si>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</si>
  <si>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</si>
  <si>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</si>
  <si>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</si>
  <si>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</si>
  <si>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</si>
  <si>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</si>
  <si>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</si>
  <si>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</si>
  <si>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</si>
  <si>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</si>
  <si>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</si>
  <si>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</si>
  <si>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</si>
  <si>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</si>
  <si>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</si>
  <si>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</si>
  <si>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</si>
  <si>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</si>
  <si>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</si>
  <si>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</si>
  <si>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</si>
  <si>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</si>
  <si>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</si>
  <si>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</si>
  <si>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</si>
  <si>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</si>
  <si>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</si>
  <si>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</si>
  <si>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</si>
  <si>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</si>
  <si>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</si>
  <si>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</si>
  <si>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</si>
  <si>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</si>
  <si>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</si>
  <si>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</si>
  <si>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</si>
  <si>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</si>
  <si>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</si>
  <si>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</si>
  <si>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</si>
  <si>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</si>
  <si>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</si>
  <si>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</si>
  <si>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</si>
  <si>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</si>
  <si>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</si>
  <si>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</si>
  <si>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</si>
  <si>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</si>
  <si>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</si>
  <si>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</si>
  <si>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</si>
  <si>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</si>
  <si>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</si>
  <si>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</si>
  <si>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</si>
  <si>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</si>
  <si>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</si>
  <si>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</si>
  <si>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</si>
  <si>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</si>
  <si>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</si>
  <si>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</si>
  <si>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</si>
  <si>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</si>
  <si>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</si>
  <si>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</si>
  <si>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</si>
  <si>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</si>
  <si>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</si>
  <si>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</si>
  <si>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</si>
  <si>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</si>
  <si>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</si>
  <si>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</si>
  <si>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</si>
  <si>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</si>
  <si>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</si>
  <si>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</si>
  <si>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</si>
  <si>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</si>
  <si>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</si>
  <si>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</si>
  <si>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</si>
  <si>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</si>
  <si>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</si>
  <si>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</si>
  <si>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</si>
  <si>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</si>
  <si>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</si>
  <si>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</si>
  <si>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</si>
  <si>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</si>
  <si>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</si>
  <si>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</si>
  <si>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</si>
  <si>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</si>
  <si>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</si>
  <si>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</si>
  <si>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</si>
  <si>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</si>
  <si>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</si>
  <si>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</si>
  <si>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</si>
  <si>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</si>
  <si>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</si>
  <si>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</si>
  <si>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</si>
  <si>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</si>
  <si>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</si>
  <si>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</si>
  <si>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</si>
  <si>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</si>
  <si>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</si>
  <si>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</si>
  <si>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</si>
  <si>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</si>
  <si>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</si>
  <si>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</si>
  <si>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</si>
  <si>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</si>
  <si>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</si>
  <si>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</si>
  <si>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</si>
  <si>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</si>
  <si>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</si>
  <si>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</si>
  <si>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</si>
  <si>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</si>
  <si>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</si>
  <si>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</si>
  <si>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</si>
  <si>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</si>
  <si>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</si>
  <si>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</si>
  <si>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</si>
  <si>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</si>
  <si>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</si>
  <si>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</si>
  <si>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</si>
  <si>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</si>
  <si>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</si>
  <si>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</si>
  <si>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</si>
  <si>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</si>
  <si>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</si>
  <si>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</si>
  <si>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</si>
  <si>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</si>
  <si>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</si>
  <si>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</si>
  <si>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</si>
  <si>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</si>
  <si>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</si>
  <si>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</si>
  <si>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</si>
  <si>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</si>
  <si>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</si>
  <si>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</si>
  <si>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</si>
  <si>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</si>
  <si>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</si>
  <si>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</si>
  <si>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</si>
  <si>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</si>
  <si>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</si>
  <si>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</si>
  <si>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</si>
  <si>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</si>
  <si>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</si>
  <si>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</si>
  <si>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</si>
  <si>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</si>
  <si>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</si>
  <si>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</si>
  <si>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</si>
  <si>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</si>
  <si>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</si>
  <si>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</si>
  <si>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</si>
  <si>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</si>
  <si>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</si>
  <si>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</si>
  <si>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</si>
  <si>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</si>
  <si>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</si>
  <si>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</si>
  <si>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</si>
  <si>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</si>
  <si>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</si>
  <si>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</si>
  <si>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</si>
  <si>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</si>
  <si>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</si>
  <si>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</si>
  <si>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</si>
  <si>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</si>
  <si>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</si>
  <si>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</si>
  <si>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</si>
  <si>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</si>
  <si>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</si>
  <si>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</si>
  <si>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</si>
  <si>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</si>
  <si>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</si>
  <si>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</si>
  <si>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</si>
  <si>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</si>
  <si>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</si>
  <si>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</si>
  <si>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</si>
  <si>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</si>
  <si>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</si>
  <si>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</si>
  <si>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</si>
  <si>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</si>
  <si>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</si>
  <si>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</si>
  <si>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</si>
  <si>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</si>
  <si>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</si>
  <si>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</si>
  <si>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</si>
  <si>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</si>
  <si>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</si>
  <si>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</si>
  <si>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</si>
  <si>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</si>
  <si>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</si>
  <si>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</si>
  <si>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</si>
  <si>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</si>
  <si>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</si>
  <si>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</si>
  <si>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</si>
  <si>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</si>
  <si>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</si>
  <si>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</si>
  <si>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</si>
  <si>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</si>
  <si>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</si>
  <si>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</si>
  <si>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</si>
  <si>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</si>
  <si>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</si>
  <si>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</si>
  <si>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</si>
  <si>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</si>
  <si>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</si>
  <si>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</si>
  <si>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</si>
  <si>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</si>
  <si>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</si>
  <si>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</si>
  <si>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</si>
  <si>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</si>
  <si>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</si>
  <si>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</si>
  <si>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</si>
  <si>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</si>
  <si>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</si>
  <si>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</si>
  <si>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</si>
  <si>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</si>
  <si>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</si>
  <si>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</si>
  <si>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</si>
  <si>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</si>
  <si>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</si>
  <si>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</si>
  <si>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</si>
  <si>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</si>
  <si>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</si>
  <si>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</si>
  <si>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</si>
  <si>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</si>
  <si>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</si>
  <si>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</si>
  <si>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</si>
  <si>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</si>
  <si>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</si>
  <si>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</si>
  <si>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</si>
  <si>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</si>
  <si>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</si>
  <si>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</si>
  <si>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</si>
  <si>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</si>
  <si>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</si>
  <si>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</si>
  <si>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</si>
  <si>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</si>
  <si>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</si>
  <si>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</si>
  <si>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</si>
  <si>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</si>
  <si>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</si>
  <si>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</si>
  <si>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</si>
  <si>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</si>
  <si>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</si>
  <si>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</si>
  <si>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</si>
  <si>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</si>
  <si>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</si>
  <si>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</si>
  <si>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</si>
  <si>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</si>
  <si>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</si>
  <si>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</si>
  <si>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</si>
  <si>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</si>
  <si>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</si>
  <si>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</si>
  <si>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</si>
  <si>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</si>
  <si>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</si>
  <si>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</si>
  <si>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</si>
  <si>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</si>
  <si>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</si>
  <si>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</si>
  <si>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</si>
  <si>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</si>
  <si>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</si>
  <si>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</si>
  <si>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</si>
  <si>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</si>
  <si>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</si>
  <si>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</si>
  <si>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</si>
  <si>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</si>
  <si>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</si>
  <si>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</si>
  <si>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</si>
  <si>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</si>
  <si>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</si>
  <si>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</si>
  <si>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</si>
  <si>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</si>
  <si>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</si>
  <si>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</si>
  <si>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</si>
  <si>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</si>
  <si>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</si>
  <si>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</si>
  <si>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</si>
  <si>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</si>
  <si>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</si>
  <si>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</si>
  <si>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</si>
  <si>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</si>
  <si>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</si>
  <si>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</si>
  <si>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</si>
  <si>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</si>
  <si>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</si>
  <si>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</si>
  <si>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</si>
  <si>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</si>
  <si>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</si>
  <si>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</si>
  <si>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</si>
  <si>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</si>
  <si>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</si>
  <si>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</si>
  <si>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</si>
  <si>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</si>
  <si>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</si>
  <si>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</si>
  <si>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</si>
  <si>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</si>
  <si>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</si>
  <si>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</si>
  <si>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</si>
  <si>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</si>
  <si>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</si>
  <si>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</si>
  <si>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</si>
  <si>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</si>
  <si>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</si>
  <si>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</si>
  <si>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</si>
  <si>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</si>
  <si>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</si>
  <si>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</si>
  <si>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</si>
  <si>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</si>
  <si>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</si>
  <si>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</si>
  <si>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</si>
  <si>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</si>
  <si>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</si>
  <si>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</si>
  <si>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</si>
  <si>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</si>
  <si>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</si>
  <si>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</si>
  <si>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</si>
  <si>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</si>
  <si>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</si>
  <si>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</si>
  <si>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</si>
  <si>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</si>
  <si>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</si>
  <si>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</si>
  <si>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</si>
  <si>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</si>
  <si>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</si>
  <si>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</si>
  <si>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</si>
  <si>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</si>
  <si>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</si>
  <si>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</si>
  <si>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</si>
  <si>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</si>
  <si>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</si>
  <si>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</si>
  <si>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</si>
  <si>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</si>
  <si>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</si>
  <si>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</si>
  <si>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</si>
  <si>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</si>
  <si>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</si>
  <si>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</si>
  <si>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</si>
  <si>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</si>
  <si>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</si>
  <si>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</si>
  <si>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</si>
  <si>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</si>
  <si>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</si>
  <si>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</si>
  <si>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</si>
  <si>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</si>
  <si>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</si>
  <si>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</si>
  <si>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</si>
  <si>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</si>
  <si>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</si>
  <si>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</si>
  <si>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</si>
  <si>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</si>
  <si>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</si>
  <si>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</si>
  <si>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</si>
  <si>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</si>
  <si>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</si>
  <si>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</si>
  <si>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</si>
  <si>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</si>
  <si>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</si>
  <si>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</si>
  <si>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</si>
  <si>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</si>
  <si>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</si>
  <si>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</si>
  <si>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</si>
  <si>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</si>
  <si>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</si>
  <si>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</si>
  <si>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</si>
  <si>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</si>
  <si>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</si>
  <si>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</si>
  <si>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</si>
  <si>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</si>
  <si>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</si>
  <si>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</si>
  <si>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</si>
  <si>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</si>
  <si>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</si>
  <si>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</si>
  <si>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</si>
  <si>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</si>
  <si>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</si>
  <si>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</si>
  <si>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</si>
  <si>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</si>
  <si>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</si>
  <si>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</si>
  <si>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</si>
  <si>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</si>
  <si>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</si>
  <si>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</si>
  <si>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</si>
  <si>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</si>
  <si>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</si>
  <si>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</si>
  <si>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</si>
  <si>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</si>
  <si>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</si>
  <si>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</si>
  <si>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</si>
  <si>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</si>
  <si>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</si>
  <si>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</si>
  <si>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</si>
  <si>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</si>
  <si>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</si>
  <si>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</si>
  <si>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</si>
  <si>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</si>
  <si>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</si>
  <si>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</si>
  <si>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</si>
  <si>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</si>
  <si>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</si>
  <si>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</si>
  <si>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</si>
  <si>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</si>
  <si>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</si>
  <si>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</si>
  <si>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</si>
  <si>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</si>
  <si>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</si>
  <si>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</si>
  <si>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</si>
  <si>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</si>
  <si>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</si>
  <si>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</si>
  <si>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</si>
  <si>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</si>
  <si>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</si>
  <si>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</si>
  <si>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</si>
  <si>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</si>
  <si>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</si>
  <si>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</si>
  <si>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</si>
  <si>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</si>
  <si>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</si>
  <si>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</si>
  <si>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</si>
  <si>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</si>
  <si>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</si>
  <si>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</si>
  <si>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</si>
  <si>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</si>
  <si>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</si>
  <si>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</si>
  <si>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</si>
  <si>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</si>
  <si>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</si>
  <si>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</si>
  <si>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</si>
  <si>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</si>
  <si>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</si>
  <si>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</si>
  <si>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</si>
  <si>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</si>
  <si>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</si>
  <si>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</si>
  <si>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</si>
  <si>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</si>
  <si>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</si>
  <si>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</si>
  <si>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</si>
  <si>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</si>
  <si>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</si>
  <si>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</si>
  <si>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</si>
  <si>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</si>
  <si>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</si>
  <si>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</si>
  <si>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</si>
  <si>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</si>
  <si>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</si>
  <si>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</si>
  <si>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</si>
  <si>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</si>
  <si>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</si>
  <si>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</si>
  <si>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</si>
  <si>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</si>
  <si>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</si>
  <si>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</si>
  <si>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</si>
  <si>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</si>
  <si>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</si>
  <si>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</si>
  <si>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</si>
  <si>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</si>
  <si>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</si>
  <si>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</si>
  <si>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</si>
  <si>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</si>
  <si>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</si>
  <si>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</si>
  <si>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</si>
  <si>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</si>
  <si>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</si>
  <si>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</si>
  <si>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</si>
  <si>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</si>
  <si>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</si>
  <si>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</si>
  <si>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</si>
  <si>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</si>
  <si>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</si>
  <si>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</si>
  <si>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</si>
  <si>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</si>
  <si>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</si>
  <si>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</si>
  <si>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</si>
  <si>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</si>
  <si>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</si>
  <si>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</si>
  <si>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</si>
  <si>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</si>
  <si>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</si>
  <si>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</si>
  <si>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</si>
  <si>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</si>
  <si>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</si>
  <si>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</si>
  <si>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</si>
  <si>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</si>
  <si>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</si>
  <si>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</si>
  <si>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</si>
  <si>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</si>
  <si>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</si>
  <si>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</si>
  <si>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</si>
  <si>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</si>
  <si>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</si>
  <si>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</si>
  <si>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</si>
  <si>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</si>
  <si>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</si>
  <si>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</si>
  <si>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</si>
  <si>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</si>
  <si>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</si>
  <si>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</si>
  <si>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</si>
  <si>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</si>
  <si>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</si>
  <si>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</si>
  <si>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</si>
  <si>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</si>
  <si>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</si>
  <si>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</si>
  <si>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</si>
  <si>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</si>
  <si>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</si>
  <si>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</si>
  <si>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</si>
  <si>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</si>
  <si>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</si>
  <si>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</si>
  <si>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</si>
  <si>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</si>
  <si>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</si>
  <si>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</si>
  <si>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</si>
  <si>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</si>
  <si>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</si>
  <si>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</si>
  <si>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</si>
  <si>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</si>
  <si>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</si>
  <si>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</si>
  <si>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</si>
  <si>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</si>
  <si>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</si>
  <si>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</si>
  <si>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</si>
  <si>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</si>
  <si>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</si>
  <si>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</si>
  <si>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</si>
  <si>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</si>
  <si>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</si>
  <si>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</si>
  <si>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</si>
  <si>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</si>
  <si>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</si>
  <si>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</si>
  <si>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</si>
  <si>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</si>
  <si>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</si>
  <si>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</si>
  <si>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</si>
  <si>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</si>
  <si>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</si>
  <si>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</si>
  <si>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</si>
  <si>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</si>
  <si>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</si>
  <si>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</si>
  <si>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</si>
  <si>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</si>
  <si>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</si>
  <si>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</si>
  <si>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</si>
  <si>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</si>
  <si>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</si>
  <si>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</si>
  <si>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</si>
  <si>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</si>
  <si>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</si>
  <si>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</si>
  <si>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</si>
  <si>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</si>
  <si>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</si>
  <si>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</si>
  <si>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</si>
  <si>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</si>
  <si>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</si>
  <si>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</si>
  <si>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</si>
  <si>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</si>
  <si>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</si>
  <si>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</si>
  <si>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</si>
  <si>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</si>
  <si>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</si>
  <si>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</si>
  <si>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</si>
  <si>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</si>
  <si>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</si>
  <si>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</si>
  <si>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</si>
  <si>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</si>
  <si>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</si>
  <si>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</si>
  <si>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</si>
  <si>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</si>
  <si>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</si>
  <si>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</si>
  <si>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</si>
  <si>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</si>
  <si>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</si>
  <si>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</si>
  <si>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</si>
  <si>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</si>
  <si>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</si>
  <si>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</si>
  <si>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</si>
  <si>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</si>
  <si>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</si>
  <si>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</si>
  <si>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</si>
  <si>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</si>
  <si>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</si>
  <si>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</si>
  <si>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</si>
  <si>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</si>
  <si>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</si>
  <si>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</si>
  <si>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</si>
  <si>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</si>
  <si>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</si>
  <si>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</si>
  <si>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</si>
  <si>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</si>
  <si>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</si>
  <si>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</si>
  <si>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</si>
  <si>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</si>
  <si>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</si>
  <si>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</si>
  <si>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</si>
  <si>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</si>
  <si>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</si>
  <si>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</si>
  <si>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</si>
  <si>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</si>
  <si>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</si>
  <si>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</si>
  <si>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</si>
  <si>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</si>
  <si>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</si>
  <si>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</si>
  <si>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</si>
  <si>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</si>
  <si>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</si>
  <si>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</si>
  <si>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</si>
  <si>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</si>
  <si>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</si>
  <si>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</si>
  <si>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</si>
  <si>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</si>
  <si>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</si>
  <si>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</si>
  <si>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</si>
  <si>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</si>
  <si>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</si>
  <si>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</si>
  <si>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</si>
  <si>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</si>
  <si>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</si>
  <si>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</si>
  <si>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</si>
  <si>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</si>
  <si>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</si>
  <si>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</si>
  <si>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</si>
  <si>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</si>
  <si>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</si>
  <si>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</si>
  <si>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</si>
  <si>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</si>
  <si>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</si>
  <si>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</si>
  <si>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</si>
  <si>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</si>
  <si>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</si>
  <si>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</si>
  <si>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</si>
  <si>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</si>
  <si>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</si>
  <si>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</si>
  <si>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</si>
  <si>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</si>
  <si>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</si>
  <si>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</si>
  <si>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</si>
  <si>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</si>
  <si>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</si>
  <si>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</si>
  <si>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</si>
  <si>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</si>
  <si>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</si>
  <si>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</si>
  <si>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</si>
  <si>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</si>
  <si>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</si>
  <si>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</si>
  <si>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</si>
  <si>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</si>
  <si>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</si>
  <si>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</si>
  <si>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</si>
  <si>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</si>
  <si>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</si>
  <si>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</si>
  <si>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</si>
  <si>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</si>
  <si>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</si>
  <si>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</si>
  <si>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</si>
  <si>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</si>
  <si>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</si>
  <si>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</si>
  <si>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</si>
  <si>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</si>
  <si>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</si>
  <si>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</si>
  <si>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</si>
  <si>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</si>
  <si>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</si>
  <si>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</si>
  <si>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</si>
  <si>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</si>
  <si>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</si>
  <si>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</si>
  <si>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</si>
  <si>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</si>
  <si>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</si>
  <si>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</si>
  <si>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</si>
  <si>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</si>
  <si>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</si>
  <si>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</si>
  <si>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</si>
  <si>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</si>
  <si>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</si>
  <si>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</si>
  <si>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</si>
  <si>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</si>
  <si>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</si>
  <si>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</si>
  <si>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</si>
  <si>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</si>
  <si>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</si>
  <si>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</si>
  <si>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</si>
  <si>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</si>
  <si>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</si>
  <si>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</si>
  <si>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</si>
  <si>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</si>
  <si>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</si>
  <si>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</si>
  <si>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</si>
  <si>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</si>
  <si>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</si>
  <si>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</si>
  <si>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</si>
  <si>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</si>
  <si>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</si>
  <si>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</si>
  <si>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</si>
  <si>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</si>
  <si>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</si>
  <si>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</si>
  <si>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</si>
  <si>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</si>
  <si>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</si>
  <si>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</si>
  <si>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</si>
  <si>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</si>
  <si>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</si>
  <si>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</si>
  <si>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</si>
  <si>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</si>
  <si>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</si>
  <si>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</si>
  <si>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</si>
  <si>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</si>
  <si>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</si>
  <si>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</si>
  <si>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</si>
  <si>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</si>
  <si>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</si>
  <si>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</si>
  <si>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</si>
  <si>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</si>
  <si>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</si>
  <si>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</si>
  <si>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</si>
  <si>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</si>
  <si>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</si>
  <si>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</si>
  <si>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</si>
  <si>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</si>
  <si>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</si>
  <si>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</si>
  <si>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</si>
  <si>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</si>
  <si>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</si>
  <si>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</si>
  <si>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</si>
  <si>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</si>
  <si>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</si>
  <si>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</si>
  <si>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</si>
  <si>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</si>
  <si>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</si>
  <si>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</si>
  <si>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</si>
  <si>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</si>
  <si>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</si>
  <si>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</si>
  <si>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</si>
  <si>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</si>
  <si>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</si>
  <si>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</si>
  <si>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</si>
  <si>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</si>
  <si>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</si>
  <si>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</si>
  <si>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</si>
  <si>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</si>
  <si>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</si>
  <si>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</si>
  <si>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</si>
  <si>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</si>
  <si>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</si>
  <si>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</si>
  <si>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</si>
  <si>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</si>
  <si>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</si>
  <si>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</si>
  <si>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</si>
  <si>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</si>
  <si>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</si>
  <si>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</si>
  <si>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</si>
  <si>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</si>
  <si>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</si>
  <si>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</si>
  <si>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</si>
  <si>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</si>
  <si>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</si>
  <si>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</si>
  <si>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</si>
  <si>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</si>
  <si>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</si>
  <si>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</si>
  <si>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</si>
  <si>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</si>
  <si>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</si>
  <si>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</si>
  <si>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</si>
  <si>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</si>
  <si>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</si>
  <si>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</si>
  <si>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</si>
  <si>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</si>
  <si>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</si>
  <si>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</si>
  <si>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</si>
  <si>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</si>
  <si>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</si>
  <si>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</si>
  <si>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</si>
  <si>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</si>
  <si>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</si>
  <si>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</si>
  <si>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</si>
  <si>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</si>
  <si>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</si>
  <si>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</si>
  <si>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</si>
  <si>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</si>
  <si>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</si>
  <si>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</si>
  <si>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</si>
  <si>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</si>
  <si>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</si>
  <si>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</si>
  <si>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</si>
  <si>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</si>
  <si>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</si>
  <si>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</si>
  <si>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</si>
  <si>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</si>
  <si>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</si>
  <si>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</si>
  <si>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</si>
  <si>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</si>
  <si>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</si>
  <si>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</si>
  <si>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</si>
  <si>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</si>
  <si>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</si>
  <si>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</si>
  <si>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</si>
  <si>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</si>
  <si>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</si>
  <si>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</si>
  <si>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</si>
  <si>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</si>
  <si>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</si>
  <si>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</si>
  <si>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</si>
  <si>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</si>
  <si>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</si>
  <si>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</si>
  <si>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</si>
  <si>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</si>
  <si>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</si>
  <si>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</si>
  <si>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</si>
  <si>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</si>
  <si>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</si>
  <si>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</si>
  <si>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</si>
  <si>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</si>
  <si>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</si>
  <si>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</si>
  <si>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</si>
  <si>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</si>
  <si>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</si>
  <si>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</si>
  <si>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</si>
  <si>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</si>
  <si>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</si>
  <si>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</si>
  <si>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</si>
  <si>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</si>
  <si>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</si>
  <si>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</si>
  <si>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</si>
  <si>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</si>
  <si>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</si>
  <si>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</si>
  <si>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</si>
  <si>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</si>
  <si>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</si>
  <si>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</si>
  <si>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</si>
  <si>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</si>
  <si>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</si>
  <si>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</si>
  <si>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</si>
  <si>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</si>
  <si>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</si>
  <si>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</si>
  <si>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</si>
  <si>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</si>
  <si>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</si>
  <si>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</si>
  <si>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</si>
  <si>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</si>
  <si>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</si>
  <si>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</si>
  <si>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</si>
  <si>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</si>
  <si>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</si>
  <si>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</si>
  <si>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</si>
  <si>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</si>
  <si>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</si>
  <si>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</si>
  <si>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</si>
  <si>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</si>
  <si>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</si>
  <si>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</si>
  <si>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</si>
  <si>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</si>
  <si>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</si>
  <si>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</si>
  <si>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</si>
  <si>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</si>
  <si>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</si>
  <si>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</si>
  <si>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</si>
  <si>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</si>
  <si>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</si>
  <si>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</si>
  <si>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</si>
  <si>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</si>
  <si>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</si>
  <si>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</si>
  <si>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</si>
  <si>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</si>
  <si>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</si>
  <si>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</si>
  <si>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</si>
  <si>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</si>
  <si>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</si>
  <si>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</si>
  <si>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</si>
  <si>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</si>
  <si>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</si>
  <si>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</si>
  <si>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</si>
  <si>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</si>
  <si>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</si>
  <si>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</si>
  <si>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</si>
  <si>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</si>
  <si>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</si>
  <si>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</si>
  <si>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</si>
  <si>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</si>
  <si>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</si>
  <si>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</si>
  <si>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</si>
  <si>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</si>
  <si>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</si>
  <si>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</si>
  <si>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</si>
  <si>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</si>
  <si>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</si>
  <si>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</si>
  <si>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</si>
  <si>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</si>
  <si>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</si>
  <si>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</si>
  <si>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</si>
  <si>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</si>
  <si>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</si>
  <si>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</si>
  <si>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</si>
  <si>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</si>
  <si>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</si>
  <si>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</si>
  <si>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</si>
  <si>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</si>
  <si>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</si>
  <si>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</si>
  <si>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</si>
  <si>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</si>
  <si>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</si>
  <si>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</si>
  <si>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</si>
  <si>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</si>
  <si>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</si>
  <si>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</si>
  <si>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</si>
  <si>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</si>
  <si>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</si>
  <si>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</si>
  <si>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</si>
  <si>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</si>
  <si>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</si>
  <si>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</si>
  <si>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</si>
  <si>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</si>
  <si>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</si>
  <si>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</si>
  <si>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</si>
  <si>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</si>
  <si>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</si>
  <si>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</si>
  <si>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</si>
  <si>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</si>
  <si>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</si>
  <si>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</si>
  <si>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</si>
  <si>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</si>
  <si>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</si>
  <si>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</si>
  <si>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</si>
  <si>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</si>
  <si>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</si>
  <si>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</si>
  <si>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</si>
  <si>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</si>
  <si>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</si>
  <si>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</si>
  <si>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</si>
  <si>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</si>
  <si>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</si>
  <si>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</si>
  <si>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</si>
  <si>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</si>
  <si>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</si>
  <si>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</si>
  <si>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</si>
  <si>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</si>
  <si>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</si>
  <si>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</si>
  <si>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</si>
  <si>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</si>
  <si>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</si>
  <si>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</si>
  <si>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</si>
  <si>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</si>
  <si>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</si>
  <si>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</si>
  <si>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</si>
  <si>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</si>
  <si>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</si>
  <si>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</si>
  <si>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</si>
  <si>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</si>
  <si>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</si>
  <si>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</si>
  <si>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</si>
  <si>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</si>
  <si>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</si>
  <si>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</si>
  <si>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</si>
  <si>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</si>
  <si>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</si>
  <si>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</si>
  <si>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</si>
  <si>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</si>
  <si>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</si>
  <si>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</si>
  <si>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</si>
  <si>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</si>
  <si>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</si>
  <si>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</si>
  <si>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</si>
  <si>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</si>
  <si>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</si>
  <si>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</si>
  <si>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</si>
  <si>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</si>
  <si>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</si>
  <si>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</si>
  <si>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</si>
  <si>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</si>
  <si>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</si>
  <si>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</si>
  <si>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</si>
  <si>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</si>
  <si>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</si>
  <si>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</si>
  <si>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</si>
  <si>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</si>
  <si>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</si>
  <si>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</si>
  <si>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</si>
  <si>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</si>
  <si>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</si>
  <si>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</si>
  <si>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</si>
  <si>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</si>
  <si>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</si>
  <si>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</si>
  <si>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</si>
  <si>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</si>
  <si>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</si>
  <si>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</si>
  <si>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</si>
  <si>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</si>
  <si>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</si>
  <si>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</si>
  <si>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</si>
  <si>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</si>
  <si>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</si>
  <si>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</si>
  <si>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</si>
  <si>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</si>
  <si>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</si>
  <si>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</si>
  <si>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</si>
  <si>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</si>
  <si>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</si>
  <si>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</si>
  <si>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</si>
  <si>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</si>
  <si>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</si>
  <si>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</si>
  <si>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</si>
  <si>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</si>
  <si>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</si>
  <si>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</si>
  <si>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</si>
  <si>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</si>
  <si>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</si>
  <si>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</si>
  <si>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</si>
  <si>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</si>
  <si>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</si>
  <si>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</si>
  <si>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</si>
  <si>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</si>
  <si>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</si>
  <si>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</si>
  <si>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</si>
  <si>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</si>
  <si>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</si>
  <si>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</si>
  <si>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</si>
  <si>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</si>
  <si>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</si>
  <si>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</si>
  <si>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</si>
  <si>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</si>
  <si>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</si>
  <si>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</si>
  <si>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</si>
  <si>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</si>
  <si>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</si>
  <si>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</si>
  <si>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</si>
  <si>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</si>
  <si>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</si>
  <si>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</si>
  <si>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</si>
  <si>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</si>
  <si>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</si>
  <si>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</si>
  <si>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</si>
  <si>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</si>
  <si>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</si>
  <si>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</si>
  <si>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</si>
  <si>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</si>
  <si>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</si>
  <si>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</si>
  <si>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</si>
  <si>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</si>
  <si>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</si>
  <si>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</si>
  <si>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</si>
  <si>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</si>
  <si>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</si>
  <si>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</si>
  <si>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</si>
  <si>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</si>
  <si>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</si>
  <si>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</si>
  <si>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</si>
  <si>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</si>
  <si>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</si>
  <si>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</si>
  <si>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</si>
  <si>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</si>
  <si>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</si>
  <si>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</si>
  <si>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</si>
  <si>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</si>
  <si>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</si>
  <si>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</si>
  <si>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</si>
  <si>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</si>
  <si>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</si>
  <si>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</si>
  <si>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</si>
  <si>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</si>
  <si>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</si>
  <si>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</si>
  <si>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</si>
  <si>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</si>
  <si>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</si>
  <si>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</si>
  <si>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</si>
  <si>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</si>
  <si>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</si>
  <si>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</si>
  <si>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</si>
  <si>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</si>
  <si>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</si>
  <si>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</si>
  <si>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</si>
  <si>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</si>
  <si>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</si>
  <si>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</si>
  <si>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</si>
  <si>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</si>
  <si>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</si>
  <si>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</si>
  <si>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</si>
  <si>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</si>
  <si>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</si>
  <si>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</si>
  <si>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</si>
  <si>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</si>
  <si>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</si>
  <si>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</si>
  <si>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</si>
  <si>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</si>
  <si>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</si>
  <si>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</si>
  <si>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</si>
  <si>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</si>
  <si>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</si>
  <si>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</si>
  <si>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</si>
  <si>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</si>
  <si>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</si>
  <si>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</si>
  <si>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</si>
  <si>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</si>
  <si>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</si>
  <si>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</si>
  <si>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</si>
  <si>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</si>
  <si>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</si>
  <si>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</si>
  <si>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</si>
  <si>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</si>
  <si>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</si>
  <si>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</si>
  <si>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</si>
  <si>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</si>
  <si>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</si>
  <si>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</si>
  <si>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</si>
  <si>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</si>
  <si>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</si>
  <si>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</si>
  <si>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</si>
  <si>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</si>
  <si>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</si>
  <si>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</si>
  <si>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</si>
  <si>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</si>
  <si>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</si>
  <si>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</si>
  <si>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</si>
  <si>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</si>
  <si>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</si>
  <si>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</si>
  <si>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</si>
  <si>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</si>
  <si>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</si>
  <si>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</si>
  <si>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</si>
  <si>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</si>
  <si>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</si>
  <si>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</si>
  <si>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</si>
  <si>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</si>
  <si>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</si>
  <si>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</si>
  <si>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</si>
  <si>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</si>
  <si>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</si>
  <si>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</si>
  <si>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</si>
  <si>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</si>
  <si>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</si>
  <si>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</si>
  <si>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</si>
  <si>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</si>
  <si>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</si>
  <si>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</si>
  <si>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</si>
  <si>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</si>
  <si>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</si>
  <si>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</si>
  <si>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</si>
  <si>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</si>
  <si>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</si>
  <si>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</si>
  <si>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</si>
  <si>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</si>
  <si>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</si>
  <si>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</si>
  <si>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</si>
  <si>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</si>
  <si>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</si>
  <si>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</si>
  <si>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</si>
  <si>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</si>
  <si>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</si>
  <si>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</si>
  <si>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</si>
  <si>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</si>
  <si>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</si>
  <si>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</si>
  <si>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</si>
  <si>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</si>
  <si>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</si>
  <si>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</si>
  <si>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</si>
  <si>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</si>
  <si>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</si>
  <si>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</si>
  <si>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</si>
  <si>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</si>
  <si>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</si>
  <si>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</si>
  <si>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</si>
  <si>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</si>
  <si>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</si>
  <si>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</si>
  <si>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</si>
  <si>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</si>
  <si>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</si>
  <si>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</si>
  <si>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</si>
  <si>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</si>
  <si>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</si>
  <si>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</si>
  <si>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</si>
  <si>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</si>
  <si>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</si>
  <si>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</si>
  <si>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</si>
  <si>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</si>
  <si>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</si>
  <si>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</si>
  <si>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</si>
  <si>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</si>
  <si>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</si>
  <si>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</si>
  <si>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</si>
  <si>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</si>
  <si>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</si>
  <si>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</si>
  <si>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</si>
  <si>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</si>
  <si>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</si>
  <si>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</si>
  <si>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</si>
  <si>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</si>
  <si>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</si>
  <si>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</si>
  <si>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</si>
  <si>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</si>
  <si>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</si>
  <si>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</si>
  <si>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</si>
  <si>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</si>
  <si>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</si>
  <si>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</si>
  <si>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</si>
  <si>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</si>
  <si>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</si>
  <si>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</si>
  <si>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</si>
  <si>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</si>
  <si>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</si>
  <si>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</si>
  <si>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</si>
  <si>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</si>
  <si>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</si>
  <si>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</si>
  <si>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</si>
  <si>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</si>
  <si>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</si>
  <si>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</si>
  <si>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</si>
  <si>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</si>
  <si>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</si>
  <si>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</si>
  <si>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</si>
  <si>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</si>
  <si>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</si>
  <si>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</si>
  <si>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</si>
  <si>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</si>
  <si>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</si>
  <si>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</si>
  <si>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</si>
  <si>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</si>
  <si>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</si>
  <si>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</si>
  <si>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</si>
  <si>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</si>
  <si>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</si>
  <si>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</si>
  <si>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</si>
  <si>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</si>
  <si>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</si>
  <si>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</si>
  <si>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</si>
  <si>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</si>
  <si>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</si>
  <si>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</si>
  <si>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</si>
  <si>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</si>
  <si>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</si>
  <si>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</si>
  <si>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</si>
  <si>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</si>
  <si>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</si>
  <si>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</si>
  <si>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</si>
  <si>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</si>
  <si>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</si>
  <si>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</si>
  <si>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</si>
  <si>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</si>
  <si>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</si>
  <si>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</si>
  <si>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</si>
  <si>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</si>
  <si>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</si>
  <si>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</si>
  <si>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</si>
  <si>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</si>
  <si>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</si>
  <si>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</si>
  <si>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</si>
  <si>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</si>
  <si>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</si>
  <si>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</si>
  <si>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</si>
  <si>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</si>
  <si>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</si>
  <si>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</si>
  <si>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</si>
  <si>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</si>
  <si>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</si>
  <si>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</si>
  <si>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</si>
  <si>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</si>
  <si>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</si>
  <si>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</si>
  <si>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</si>
  <si>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</si>
  <si>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</si>
  <si>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</si>
  <si>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</si>
  <si>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</si>
  <si>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</si>
  <si>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</si>
  <si>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</si>
  <si>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</si>
  <si>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</si>
  <si>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</si>
  <si>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</si>
  <si>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</si>
  <si>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</si>
  <si>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</si>
  <si>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</si>
  <si>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</si>
  <si>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</si>
  <si>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</si>
  <si>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</si>
  <si>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</si>
  <si>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</si>
  <si>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</si>
  <si>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</si>
  <si>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</si>
  <si>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</si>
  <si>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</si>
  <si>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</si>
  <si>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</si>
  <si>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</si>
  <si>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</si>
  <si>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</si>
  <si>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</si>
  <si>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</si>
  <si>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</si>
  <si>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</si>
  <si>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</si>
  <si>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</si>
  <si>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</si>
  <si>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</si>
  <si>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</si>
  <si>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</si>
  <si>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</si>
  <si>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</si>
  <si>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</si>
  <si>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</si>
  <si>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</si>
  <si>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</si>
  <si>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</si>
  <si>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</si>
  <si>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</si>
  <si>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</si>
  <si>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</si>
  <si>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</si>
  <si>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</si>
  <si>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</si>
  <si>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</si>
  <si>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</si>
  <si>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</si>
  <si>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</si>
  <si>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</si>
  <si>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</si>
  <si>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</si>
  <si>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</si>
  <si>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</si>
  <si>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</si>
  <si>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</si>
  <si>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</si>
  <si>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</si>
  <si>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</si>
  <si>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</si>
  <si>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</si>
  <si>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</si>
  <si>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</si>
  <si>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</si>
  <si>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</si>
  <si>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</si>
  <si>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</si>
  <si>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</si>
  <si>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</si>
  <si>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</si>
  <si>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</si>
  <si>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</si>
  <si>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</si>
  <si>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</si>
  <si>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</si>
  <si>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</si>
  <si>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</si>
  <si>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</si>
  <si>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</si>
  <si>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</si>
  <si>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</si>
  <si>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</si>
  <si>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</si>
  <si>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</si>
  <si>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</si>
  <si>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</si>
  <si>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</si>
  <si>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</si>
  <si>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</si>
  <si>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</si>
  <si>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</si>
  <si>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</si>
  <si>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</si>
  <si>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</si>
  <si>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</si>
  <si>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</si>
  <si>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</si>
  <si>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</si>
  <si>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</si>
  <si>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</si>
  <si>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</si>
  <si>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</si>
  <si>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</si>
  <si>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</si>
  <si>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</si>
  <si>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</si>
  <si>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</si>
  <si>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</si>
  <si>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</si>
  <si>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</si>
  <si>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</si>
  <si>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</si>
  <si>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</si>
  <si>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</si>
  <si>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</si>
  <si>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</si>
  <si>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</si>
  <si>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</si>
  <si>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</si>
  <si>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</si>
  <si>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</si>
  <si>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</si>
  <si>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</si>
  <si>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</si>
  <si>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</si>
  <si>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</si>
  <si>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</si>
  <si>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</si>
  <si>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</si>
  <si>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</si>
  <si>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</si>
  <si>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</si>
  <si>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</si>
  <si>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</si>
  <si>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</si>
  <si>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</si>
  <si>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</si>
  <si>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</si>
  <si>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</si>
  <si>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</si>
  <si>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</si>
  <si>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</si>
  <si>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</si>
  <si>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</si>
  <si>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</si>
  <si>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</si>
  <si>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</si>
  <si>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</si>
  <si>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</si>
  <si>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</si>
  <si>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</si>
  <si>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</si>
  <si>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</si>
  <si>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</si>
  <si>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</si>
  <si>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</si>
  <si>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</si>
  <si>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</si>
  <si>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</si>
  <si>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</si>
  <si>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</si>
  <si>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</si>
  <si>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</si>
  <si>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</si>
  <si>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</si>
  <si>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</si>
  <si>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</si>
  <si>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</si>
  <si>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</si>
  <si>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</si>
  <si>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</si>
  <si>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</si>
  <si>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</si>
  <si>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</si>
  <si>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</si>
  <si>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</si>
  <si>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</si>
  <si>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</si>
  <si>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</si>
  <si>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</si>
  <si>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</si>
  <si>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</si>
  <si>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</si>
  <si>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</si>
  <si>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</si>
  <si>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</si>
  <si>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</si>
  <si>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</si>
  <si>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</si>
  <si>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</si>
  <si>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</si>
  <si>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</si>
  <si>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</si>
  <si>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</si>
  <si>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</si>
  <si>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</si>
  <si>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</si>
  <si>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</si>
  <si>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</si>
  <si>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</si>
  <si>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</si>
  <si>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</si>
  <si>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</si>
  <si>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</si>
  <si>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</si>
  <si>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</si>
  <si>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</si>
  <si>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</si>
  <si>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</si>
  <si>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</si>
  <si>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</si>
  <si>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</si>
  <si>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</si>
  <si>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</si>
  <si>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</si>
  <si>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</si>
  <si>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</si>
  <si>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</si>
  <si>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</si>
  <si>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</si>
  <si>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</si>
  <si>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</si>
  <si>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</si>
  <si>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</si>
  <si>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</si>
  <si>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</si>
  <si>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</si>
  <si>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</si>
  <si>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</si>
  <si>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</si>
  <si>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</si>
  <si>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</si>
  <si>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</si>
  <si>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</si>
  <si>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</si>
  <si>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</si>
  <si>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</si>
  <si>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</si>
  <si>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</si>
  <si>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</si>
  <si>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</si>
  <si>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</si>
  <si>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</si>
  <si>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</si>
  <si>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</si>
  <si>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</si>
  <si>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</si>
  <si>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</si>
  <si>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</si>
  <si>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</si>
  <si>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</si>
  <si>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</si>
  <si>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</si>
  <si>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</si>
  <si>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</si>
  <si>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</si>
  <si>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</si>
  <si>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</si>
  <si>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</si>
  <si>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</si>
  <si>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</si>
  <si>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</si>
  <si>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</si>
  <si>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</si>
  <si>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</si>
  <si>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</si>
  <si>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</si>
  <si>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</si>
  <si>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</si>
  <si>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</si>
  <si>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</si>
  <si>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</si>
  <si>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</si>
  <si>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</si>
  <si>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</si>
  <si>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</si>
  <si>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</si>
  <si>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</si>
  <si>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</si>
  <si>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</si>
  <si>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</si>
  <si>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</si>
  <si>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</si>
  <si>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</si>
  <si>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</si>
  <si>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</si>
  <si>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</si>
  <si>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</si>
  <si>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</si>
  <si>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</si>
  <si>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</si>
  <si>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</si>
  <si>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</si>
  <si>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</si>
  <si>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</si>
  <si>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</si>
  <si>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</si>
  <si>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</si>
  <si>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</si>
  <si>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</si>
  <si>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</si>
  <si>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</si>
  <si>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</si>
  <si>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</si>
  <si>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</si>
  <si>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</si>
  <si>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</si>
  <si>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</si>
  <si>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</si>
  <si>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</si>
  <si>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</si>
  <si>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</si>
  <si>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</si>
  <si>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</si>
  <si>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</si>
  <si>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</si>
  <si>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</si>
  <si>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</si>
  <si>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</si>
  <si>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</si>
  <si>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</si>
  <si>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</si>
  <si>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</si>
  <si>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</si>
  <si>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</si>
  <si>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</si>
  <si>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</si>
  <si>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</si>
  <si>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</si>
  <si>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</si>
  <si>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</si>
  <si>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</si>
  <si>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</si>
  <si>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</si>
  <si>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</si>
  <si>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</si>
  <si>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</si>
  <si>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</si>
  <si>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</si>
  <si>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</si>
  <si>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</si>
  <si>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</si>
  <si>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</si>
  <si>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</si>
  <si>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</si>
  <si>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</si>
  <si>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</si>
  <si>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</si>
  <si>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</si>
  <si>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</si>
  <si>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</si>
  <si>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</si>
  <si>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</si>
  <si>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</si>
  <si>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</si>
  <si>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</si>
  <si>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</si>
  <si>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</si>
  <si>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</si>
  <si>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</si>
  <si>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</si>
  <si>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</si>
  <si>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</si>
  <si>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</si>
  <si>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</si>
  <si>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</si>
  <si>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</si>
  <si>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</si>
  <si>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</si>
  <si>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</si>
  <si>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</si>
  <si>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</si>
  <si>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</si>
  <si>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</si>
  <si>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</si>
  <si>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</si>
  <si>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</si>
  <si>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</si>
  <si>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</si>
  <si>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</si>
  <si>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</si>
  <si>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</si>
  <si>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</si>
  <si>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</si>
  <si>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</si>
  <si>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</si>
  <si>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</si>
  <si>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</si>
  <si>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</si>
  <si>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</si>
  <si>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</si>
  <si>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</si>
  <si>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</si>
  <si>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</si>
  <si>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</si>
  <si>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</si>
  <si>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</si>
  <si>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</si>
  <si>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</si>
  <si>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</si>
  <si>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</si>
  <si>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</si>
  <si>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</si>
  <si>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</si>
  <si>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</si>
  <si>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</si>
  <si>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</si>
  <si>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</si>
  <si>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</si>
  <si>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</si>
  <si>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</si>
  <si>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</si>
  <si>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</si>
  <si>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</si>
  <si>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</si>
  <si>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</si>
  <si>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</si>
  <si>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</si>
  <si>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</si>
  <si>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</si>
  <si>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</si>
  <si>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</si>
  <si>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</si>
  <si>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</si>
  <si>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</si>
  <si>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</si>
  <si>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</si>
  <si>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</si>
  <si>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</si>
  <si>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</si>
  <si>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</si>
  <si>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</si>
  <si>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</si>
  <si>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</si>
  <si>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</si>
  <si>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</si>
  <si>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</si>
  <si>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</si>
  <si>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</si>
  <si>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</si>
  <si>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</si>
  <si>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</si>
  <si>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</si>
  <si>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</si>
  <si>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</si>
  <si>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</si>
  <si>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</si>
  <si>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</si>
  <si>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</si>
  <si>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</si>
  <si>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</si>
  <si>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</si>
  <si>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</si>
  <si>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</si>
  <si>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</si>
  <si>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</si>
  <si>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</si>
  <si>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</si>
  <si>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</si>
  <si>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</si>
  <si>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</si>
  <si>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</si>
  <si>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</si>
  <si>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</si>
  <si>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</si>
  <si>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</si>
  <si>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</si>
  <si>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</si>
  <si>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</si>
  <si>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</si>
  <si>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</si>
  <si>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</si>
  <si>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</si>
  <si>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</si>
  <si>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</si>
  <si>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</si>
  <si>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</si>
  <si>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</si>
  <si>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</si>
  <si>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</si>
  <si>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</si>
  <si>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</si>
  <si>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</si>
  <si>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</si>
  <si>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</si>
  <si>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</si>
  <si>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</si>
  <si>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</si>
  <si>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</si>
  <si>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</si>
  <si>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</si>
  <si>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</si>
  <si>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</si>
  <si>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</si>
  <si>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</si>
  <si>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</si>
  <si>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</si>
  <si>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</si>
  <si>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</si>
  <si>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</si>
  <si>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</si>
  <si>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</si>
  <si>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</si>
  <si>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</si>
  <si>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</si>
  <si>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</si>
  <si>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</si>
  <si>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</si>
  <si>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</si>
  <si>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</si>
  <si>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</si>
  <si>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</si>
  <si>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</si>
  <si>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</si>
  <si>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</si>
  <si>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</si>
  <si>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</si>
  <si>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</si>
  <si>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</si>
  <si>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</si>
  <si>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</si>
  <si>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</si>
  <si>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</si>
  <si>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</si>
  <si>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</si>
  <si>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</si>
  <si>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</si>
  <si>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</si>
  <si>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</si>
  <si>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</si>
  <si>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</si>
  <si>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</si>
  <si>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</si>
  <si>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</si>
  <si>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</si>
  <si>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</si>
  <si>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</si>
  <si>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</si>
  <si>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</si>
  <si>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</si>
  <si>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</si>
  <si>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</si>
  <si>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</si>
  <si>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</si>
  <si>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</si>
  <si>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</si>
  <si>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</si>
  <si>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</si>
  <si>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</si>
  <si>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</si>
  <si>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</si>
  <si>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</si>
  <si>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</si>
  <si>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</si>
  <si>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</si>
  <si>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</si>
  <si>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</si>
  <si>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</si>
  <si>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</si>
  <si>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</si>
  <si>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</si>
  <si>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</si>
  <si>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</si>
  <si>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</si>
  <si>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</si>
  <si>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</si>
  <si>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</si>
  <si>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</si>
  <si>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</si>
  <si>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</si>
  <si>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</si>
  <si>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</si>
  <si>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</si>
  <si>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</si>
  <si>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</si>
  <si>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</si>
  <si>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</si>
  <si>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</si>
  <si>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</si>
  <si>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</si>
  <si>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</si>
  <si>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</si>
  <si>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</si>
  <si>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</si>
  <si>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</si>
  <si>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</si>
  <si>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</si>
  <si>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</si>
  <si>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</si>
  <si>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</si>
  <si>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</si>
  <si>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</si>
  <si>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</si>
  <si>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</si>
  <si>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</si>
  <si>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</si>
  <si>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</si>
  <si>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</si>
  <si>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</si>
  <si>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</si>
  <si>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</si>
  <si>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</si>
  <si>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</si>
  <si>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</si>
  <si>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</si>
  <si>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</si>
  <si>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</si>
  <si>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</si>
  <si>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</si>
  <si>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</si>
  <si>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</si>
  <si>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</si>
  <si>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</si>
  <si>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</si>
  <si>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</si>
  <si>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</si>
  <si>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</si>
  <si>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</si>
  <si>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</si>
  <si>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</si>
  <si>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</si>
  <si>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</si>
  <si>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</si>
  <si>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</si>
  <si>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</si>
  <si>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</si>
  <si>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</si>
  <si>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</si>
  <si>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</si>
  <si>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</si>
  <si>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</si>
  <si>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</si>
  <si>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</si>
  <si>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</si>
  <si>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</si>
  <si>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</si>
  <si>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</si>
  <si>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</si>
  <si>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</si>
  <si>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</si>
  <si>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</si>
  <si>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</si>
  <si>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</si>
  <si>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</si>
  <si>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</si>
  <si>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</si>
  <si>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</si>
  <si>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</si>
  <si>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</si>
  <si>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</si>
  <si>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</si>
  <si>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</si>
  <si>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</si>
  <si>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</si>
  <si>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</si>
  <si>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</si>
  <si>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</si>
  <si>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</si>
  <si>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</si>
  <si>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</si>
  <si>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</si>
  <si>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</si>
  <si>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</si>
  <si>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</si>
  <si>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</si>
  <si>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</si>
  <si>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</si>
  <si>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</si>
  <si>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</si>
  <si>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</si>
  <si>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</si>
  <si>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</si>
  <si>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</si>
  <si>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</si>
  <si>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</si>
  <si>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</si>
  <si>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</si>
  <si>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</si>
  <si>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</si>
  <si>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</si>
  <si>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</si>
  <si>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</si>
  <si>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</si>
  <si>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</si>
  <si>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</si>
  <si>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</si>
  <si>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</si>
  <si>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</si>
  <si>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</si>
  <si>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</si>
  <si>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</si>
  <si>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</si>
  <si>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</si>
  <si>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</si>
  <si>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</si>
  <si>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</si>
  <si>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</si>
  <si>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</si>
  <si>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</si>
  <si>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</si>
  <si>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</si>
  <si>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</si>
  <si>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</si>
  <si>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</si>
  <si>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</si>
  <si>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</si>
  <si>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</si>
  <si>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</si>
  <si>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</si>
  <si>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</si>
  <si>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</si>
  <si>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</si>
  <si>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</si>
  <si>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</si>
  <si>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</si>
  <si>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</si>
  <si>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</si>
  <si>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</si>
  <si>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</si>
  <si>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</si>
  <si>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</si>
  <si>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</si>
  <si>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</si>
  <si>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</si>
  <si>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</si>
  <si>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</si>
  <si>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</si>
  <si>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</si>
  <si>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</si>
  <si>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</si>
  <si>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</si>
  <si>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</si>
  <si>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</si>
  <si>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</si>
  <si>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</si>
  <si>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</si>
  <si>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</si>
  <si>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</si>
  <si>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</si>
  <si>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</si>
  <si>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</si>
  <si>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</si>
  <si>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</si>
  <si>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</si>
  <si>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</si>
  <si>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</si>
  <si>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</si>
  <si>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</si>
  <si>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</si>
  <si>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</si>
  <si>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</si>
  <si>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</si>
  <si>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</si>
  <si>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</si>
  <si>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</si>
  <si>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</si>
  <si>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</si>
  <si>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</si>
  <si>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</si>
  <si>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</si>
  <si>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</si>
  <si>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</si>
  <si>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</si>
  <si>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</si>
  <si>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</si>
  <si>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</si>
  <si>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</si>
  <si>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</si>
  <si>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</si>
  <si>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</si>
  <si>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</si>
  <si>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</si>
  <si>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</si>
  <si>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</si>
  <si>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</si>
  <si>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</si>
  <si>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</si>
  <si>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</si>
  <si>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</si>
  <si>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</si>
  <si>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</si>
  <si>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</si>
  <si>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</si>
  <si>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</si>
  <si>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</si>
  <si>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</si>
  <si>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</si>
  <si>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</si>
  <si>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</si>
  <si>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</si>
  <si>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</si>
  <si>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</si>
  <si>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</si>
  <si>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</si>
  <si>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</si>
  <si>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</si>
  <si>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</si>
  <si>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</si>
  <si>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</si>
  <si>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</si>
  <si>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</si>
  <si>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</si>
  <si>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</si>
  <si>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</si>
  <si>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</si>
  <si>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</si>
  <si>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</si>
  <si>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</si>
  <si>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</si>
  <si>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</si>
  <si>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</si>
  <si>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</si>
  <si>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</si>
  <si>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</si>
  <si>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</si>
  <si>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</si>
  <si>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</si>
  <si>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</si>
  <si>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</si>
  <si>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</si>
  <si>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</si>
  <si>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</si>
  <si>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</si>
  <si>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</si>
  <si>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</si>
  <si>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</si>
  <si>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</si>
  <si>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</si>
  <si>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</si>
  <si>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</si>
  <si>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</si>
  <si>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</si>
  <si>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</si>
  <si>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</si>
  <si>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</si>
  <si>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</si>
  <si>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</si>
  <si>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</si>
  <si>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</si>
  <si>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</si>
  <si>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</si>
  <si>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</si>
  <si>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</si>
  <si>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</si>
  <si>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</si>
  <si>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</si>
  <si>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</si>
  <si>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</si>
  <si>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</si>
  <si>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</si>
  <si>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</si>
  <si>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</si>
  <si>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</si>
  <si>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</si>
  <si>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</si>
  <si>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</si>
  <si>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</si>
  <si>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</si>
  <si>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</si>
  <si>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</si>
  <si>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</si>
  <si>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</si>
  <si>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</si>
  <si>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</si>
  <si>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</si>
  <si>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</si>
  <si>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</si>
  <si>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</si>
  <si>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</si>
  <si>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</si>
  <si>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</si>
  <si>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</si>
  <si>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</si>
  <si>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</si>
  <si>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</si>
  <si>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</si>
  <si>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</si>
  <si>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</si>
  <si>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</si>
  <si>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</si>
  <si>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</si>
  <si>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</si>
  <si>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</si>
  <si>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</si>
  <si>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</si>
  <si>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</si>
  <si>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</si>
  <si>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</si>
  <si>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</si>
  <si>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</si>
  <si>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</si>
  <si>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</si>
  <si>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</si>
  <si>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</si>
  <si>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</si>
  <si>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</si>
  <si>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</si>
  <si>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</si>
  <si>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</si>
  <si>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</si>
  <si>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</si>
  <si>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</si>
  <si>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</si>
  <si>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</si>
  <si>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</si>
  <si>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</si>
  <si>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</si>
  <si>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</si>
  <si>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</si>
  <si>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</si>
  <si>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</si>
  <si>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</si>
  <si>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</si>
  <si>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</si>
  <si>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</si>
  <si>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</si>
  <si>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</si>
  <si>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</si>
  <si>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</si>
  <si>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</si>
  <si>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</si>
  <si>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</si>
  <si>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</si>
  <si>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</si>
  <si>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</si>
  <si>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</si>
  <si>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</si>
  <si>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</si>
  <si>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</si>
  <si>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</si>
  <si>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</si>
  <si>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</si>
  <si>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</si>
  <si>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</si>
  <si>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</si>
  <si>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</si>
  <si>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</si>
  <si>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</si>
  <si>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</si>
  <si>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</si>
  <si>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</si>
  <si>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</si>
  <si>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</si>
  <si>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</si>
  <si>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</si>
  <si>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</si>
  <si>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</si>
  <si>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</si>
  <si>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</si>
  <si>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</si>
  <si>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</si>
  <si>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</si>
  <si>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</si>
  <si>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</si>
  <si>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</si>
  <si>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</si>
  <si>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</si>
  <si>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</si>
  <si>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</si>
  <si>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</si>
  <si>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</si>
  <si>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</si>
  <si>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</si>
  <si>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</si>
  <si>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</si>
  <si>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</si>
  <si>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</si>
  <si>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</si>
  <si>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</si>
  <si>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</si>
  <si>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</si>
  <si>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</si>
  <si>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</si>
  <si>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</si>
  <si>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</si>
  <si>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</si>
  <si>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</si>
  <si>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</si>
  <si>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</si>
  <si>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</si>
  <si>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</si>
  <si>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</si>
  <si>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</si>
  <si>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</si>
  <si>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</si>
  <si>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</si>
  <si>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</si>
  <si>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</si>
  <si>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</si>
  <si>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</si>
  <si>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</si>
  <si>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</si>
  <si>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</si>
  <si>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</si>
  <si>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</si>
  <si>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</si>
  <si>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</si>
  <si>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</si>
  <si>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</si>
  <si>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</si>
  <si>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</si>
  <si>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</si>
  <si>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</si>
  <si>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</si>
  <si>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</si>
  <si>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</si>
  <si>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</si>
  <si>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</si>
  <si>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</si>
  <si>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</si>
  <si>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</si>
  <si>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</si>
  <si>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</si>
  <si>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</si>
  <si>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</si>
  <si>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</si>
  <si>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</si>
  <si>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</si>
  <si>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</si>
  <si>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</si>
  <si>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</si>
  <si>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</si>
  <si>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</si>
  <si>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</si>
  <si>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</si>
  <si>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</si>
  <si>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</si>
  <si>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</si>
  <si>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</si>
  <si>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</si>
  <si>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</si>
  <si>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</si>
  <si>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</si>
  <si>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</si>
  <si>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</si>
  <si>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</si>
  <si>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</si>
  <si>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</si>
  <si>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</si>
  <si>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</si>
  <si>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</si>
  <si>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</si>
  <si>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</si>
  <si>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</si>
  <si>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</si>
  <si>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</si>
  <si>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</si>
  <si>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</si>
  <si>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</si>
  <si>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</si>
  <si>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</si>
  <si>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</si>
  <si>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</si>
  <si>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</si>
  <si>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</si>
  <si>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</si>
  <si>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</si>
  <si>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</si>
  <si>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</si>
  <si>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</si>
  <si>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</si>
  <si>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</si>
  <si>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</si>
  <si>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</si>
  <si>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</si>
  <si>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</si>
  <si>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</si>
  <si>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</si>
  <si>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</si>
  <si>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</si>
  <si>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</si>
  <si>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</si>
  <si>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</si>
  <si>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</si>
  <si>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</si>
  <si>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</si>
  <si>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</si>
  <si>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</si>
  <si>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</si>
  <si>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</si>
  <si>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</si>
  <si>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</si>
  <si>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</si>
  <si>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</si>
  <si>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</si>
  <si>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</si>
  <si>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</si>
  <si>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</si>
  <si>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</si>
  <si>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</si>
  <si>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</si>
  <si>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</si>
  <si>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</si>
  <si>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</si>
  <si>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</si>
  <si>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</si>
  <si>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</si>
  <si>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</si>
  <si>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</si>
  <si>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</si>
  <si>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</si>
  <si>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</si>
  <si>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</si>
  <si>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</si>
  <si>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</si>
  <si>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</si>
  <si>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</si>
  <si>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</si>
  <si>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</si>
  <si>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</si>
  <si>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</si>
  <si>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</si>
  <si>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</si>
  <si>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</si>
  <si>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</si>
  <si>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</si>
  <si>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</si>
  <si>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</si>
  <si>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</si>
  <si>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</si>
  <si>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</si>
  <si>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</si>
  <si>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</si>
  <si>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</si>
  <si>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</si>
  <si>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</si>
  <si>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</si>
  <si>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</si>
  <si>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</si>
  <si>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</si>
  <si>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</si>
  <si>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</si>
  <si>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</si>
  <si>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</si>
  <si>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</si>
  <si>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</si>
  <si>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</si>
  <si>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</si>
  <si>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</si>
  <si>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</si>
  <si>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</si>
  <si>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</si>
  <si>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</si>
  <si>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</si>
  <si>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</si>
  <si>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</si>
  <si>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</si>
  <si>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</si>
  <si>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</si>
  <si>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</si>
  <si>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</si>
  <si>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</si>
  <si>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</si>
  <si>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</si>
  <si>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</si>
  <si>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</si>
  <si>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</si>
  <si>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</si>
  <si>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</si>
  <si>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</si>
  <si>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</si>
  <si>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</si>
  <si>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</si>
  <si>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</si>
  <si>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</si>
  <si>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</si>
  <si>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</si>
  <si>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</si>
  <si>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</si>
  <si>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</si>
  <si>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</si>
  <si>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</si>
  <si>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</si>
  <si>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</si>
  <si>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</si>
  <si>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</si>
  <si>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</si>
  <si>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</si>
  <si>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</si>
  <si>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</si>
  <si>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</si>
  <si>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</si>
  <si>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</si>
  <si>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</si>
  <si>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</si>
  <si>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</si>
  <si>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</si>
  <si>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</si>
  <si>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</si>
  <si>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</si>
  <si>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</si>
  <si>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</si>
  <si>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</si>
  <si>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</si>
  <si>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</si>
  <si>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</si>
  <si>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</si>
  <si>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</si>
  <si>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</si>
  <si>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</si>
  <si>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</si>
  <si>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</si>
  <si>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</si>
  <si>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</si>
  <si>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</si>
  <si>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</si>
  <si>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</si>
  <si>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</si>
  <si>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</si>
  <si>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</si>
  <si>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</si>
  <si>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</si>
  <si>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</si>
  <si>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</si>
  <si>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</si>
  <si>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</si>
  <si>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</si>
  <si>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</si>
  <si>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</si>
  <si>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</si>
  <si>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</si>
  <si>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</si>
  <si>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</si>
  <si>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</si>
  <si>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</si>
  <si>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</si>
  <si>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</si>
  <si>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</si>
  <si>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</si>
  <si>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</si>
  <si>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</si>
  <si>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</si>
  <si>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</si>
  <si>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</si>
  <si>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</si>
  <si>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</si>
  <si>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</si>
  <si>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</si>
  <si>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</si>
  <si>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</si>
  <si>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</si>
  <si>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</si>
  <si>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</si>
  <si>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</si>
  <si>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</si>
  <si>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</si>
  <si>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</si>
  <si>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</si>
  <si>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</si>
  <si>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</si>
  <si>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</si>
  <si>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</si>
  <si>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</si>
  <si>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</si>
  <si>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</si>
  <si>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</si>
  <si>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</si>
  <si>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</si>
  <si>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</si>
  <si>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</si>
  <si>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</si>
  <si>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</si>
  <si>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</si>
  <si>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</si>
  <si>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</si>
  <si>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</si>
  <si>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</si>
  <si>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</si>
  <si>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</si>
  <si>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</si>
  <si>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</si>
  <si>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</si>
  <si>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</si>
  <si>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</si>
  <si>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</si>
  <si>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</si>
  <si>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</si>
  <si>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</si>
  <si>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</si>
  <si>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</si>
  <si>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</si>
  <si>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</si>
  <si>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</si>
  <si>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</si>
  <si>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</si>
  <si>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</si>
  <si>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</si>
  <si>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</si>
  <si>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</si>
  <si>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</si>
  <si>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</si>
  <si>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</si>
  <si>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</si>
  <si>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</si>
  <si>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</si>
  <si>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</si>
  <si>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</si>
  <si>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</si>
  <si>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</si>
  <si>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</si>
  <si>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</si>
  <si>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</si>
  <si>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</si>
  <si>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</si>
  <si>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</si>
  <si>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</si>
  <si>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</si>
  <si>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</si>
  <si>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</si>
  <si>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</si>
  <si>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</si>
  <si>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</si>
  <si>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</si>
  <si>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</si>
  <si>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</si>
  <si>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</si>
  <si>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</si>
  <si>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</si>
  <si>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</si>
  <si>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</si>
  <si>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</si>
  <si>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</si>
  <si>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</si>
  <si>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</si>
  <si>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</si>
  <si>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</si>
  <si>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</si>
  <si>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</si>
  <si>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</si>
  <si>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</si>
  <si>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</si>
  <si>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</si>
  <si>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</si>
  <si>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</si>
  <si>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</si>
  <si>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</si>
  <si>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</si>
  <si>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</si>
  <si>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</si>
  <si>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</si>
  <si>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</si>
  <si>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</si>
  <si>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</si>
  <si>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</si>
  <si>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</si>
  <si>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</si>
  <si>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</si>
  <si>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</si>
  <si>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</si>
  <si>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</si>
  <si>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</si>
  <si>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</si>
  <si>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</si>
  <si>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</si>
  <si>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</si>
  <si>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</si>
  <si>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</si>
  <si>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</si>
  <si>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</si>
  <si>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</si>
  <si>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</si>
  <si>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</si>
  <si>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</si>
  <si>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</si>
  <si>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</si>
  <si>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</si>
  <si>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</si>
  <si>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</si>
  <si>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</si>
  <si>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</si>
  <si>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</si>
  <si>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</si>
  <si>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</si>
  <si>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</si>
  <si>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</si>
  <si>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</si>
  <si>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</si>
  <si>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</si>
  <si>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</si>
  <si>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</si>
  <si>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</si>
  <si>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</si>
  <si>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</si>
  <si>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</si>
  <si>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</si>
  <si>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</si>
  <si>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</si>
  <si>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</si>
  <si>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</si>
  <si>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</si>
  <si>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</si>
  <si>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</si>
  <si>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</si>
  <si>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</si>
  <si>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</si>
  <si>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</si>
  <si>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</si>
  <si>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</si>
  <si>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</si>
  <si>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</si>
  <si>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</si>
  <si>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</si>
  <si>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</si>
  <si>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</si>
  <si>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</si>
  <si>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</si>
  <si>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</si>
  <si>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</si>
  <si>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</si>
  <si>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</si>
  <si>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</si>
  <si>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</si>
  <si>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</si>
  <si>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</si>
  <si>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</si>
  <si>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</si>
  <si>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</si>
  <si>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</si>
  <si>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</si>
  <si>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</si>
  <si>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</si>
  <si>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</si>
  <si>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</si>
  <si>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</si>
  <si>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</si>
  <si>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</si>
  <si>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</si>
  <si>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</si>
  <si>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</si>
  <si>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</si>
  <si>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</si>
  <si>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</si>
  <si>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</si>
  <si>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</si>
  <si>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</si>
  <si>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</si>
  <si>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</si>
  <si>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</si>
  <si>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</si>
  <si>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</si>
  <si>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</si>
  <si>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</si>
  <si>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</si>
  <si>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</si>
  <si>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</si>
  <si>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</si>
  <si>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</si>
  <si>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</si>
  <si>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</si>
  <si>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</si>
  <si>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</si>
  <si>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</si>
  <si>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</si>
  <si>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</si>
  <si>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</si>
  <si>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</si>
  <si>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</si>
  <si>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</si>
  <si>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</si>
  <si>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</si>
  <si>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</si>
  <si>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</si>
  <si>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</si>
  <si>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</si>
  <si>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</si>
  <si>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</si>
  <si>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</si>
  <si>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</si>
  <si>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</si>
  <si>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</si>
  <si>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</si>
  <si>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</si>
  <si>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</si>
  <si>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</si>
  <si>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</si>
  <si>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</si>
  <si>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</si>
  <si>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</si>
  <si>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</si>
  <si>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</si>
  <si>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</si>
  <si>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</si>
  <si>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</si>
  <si>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</si>
  <si>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</si>
  <si>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</si>
  <si>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</si>
  <si>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</si>
  <si>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</si>
  <si>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</si>
  <si>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</si>
  <si>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</si>
  <si>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</si>
  <si>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</si>
  <si>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</si>
  <si>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</si>
  <si>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</si>
  <si>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</si>
  <si>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</si>
  <si>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</si>
  <si>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</si>
  <si>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</si>
  <si>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</si>
  <si>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</si>
  <si>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</si>
  <si>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</si>
  <si>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</si>
  <si>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</si>
  <si>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</si>
  <si>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</si>
  <si>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</si>
  <si>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</si>
  <si>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</si>
  <si>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</si>
  <si>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</si>
  <si>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</si>
  <si>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</si>
  <si>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</si>
  <si>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</si>
  <si>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</si>
  <si>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</si>
  <si>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</si>
  <si>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</si>
  <si>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</si>
  <si>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</si>
  <si>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</si>
  <si>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</si>
  <si>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</si>
  <si>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</si>
  <si>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</si>
  <si>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</si>
  <si>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</si>
  <si>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</si>
  <si>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</si>
  <si>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</si>
  <si>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</si>
  <si>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</si>
  <si>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</si>
  <si>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</si>
  <si>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</si>
  <si>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</si>
  <si>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</si>
  <si>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</si>
  <si>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</si>
  <si>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</si>
  <si>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</si>
  <si>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</si>
  <si>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</si>
  <si>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</si>
  <si>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</si>
  <si>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</si>
  <si>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</si>
  <si>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</si>
  <si>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</si>
  <si>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</si>
  <si>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</si>
  <si>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</si>
  <si>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</si>
  <si>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</si>
  <si>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</si>
  <si>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</si>
  <si>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</si>
  <si>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</si>
  <si>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</si>
  <si>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</si>
  <si>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</si>
  <si>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</si>
  <si>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</si>
  <si>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</si>
  <si>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</si>
  <si>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</si>
  <si>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</si>
  <si>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</si>
  <si>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</si>
  <si>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</si>
  <si>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</si>
  <si>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</si>
  <si>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</si>
  <si>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</si>
  <si>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</si>
  <si>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</si>
  <si>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</si>
  <si>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</si>
  <si>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</si>
  <si>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</si>
  <si>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</si>
  <si>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</si>
  <si>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</si>
  <si>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</si>
  <si>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</si>
  <si>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</si>
  <si>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</si>
  <si>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</si>
  <si>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</si>
  <si>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</si>
  <si>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</si>
  <si>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</si>
  <si>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</si>
  <si>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</si>
  <si>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</si>
  <si>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</si>
  <si>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</si>
  <si>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</si>
  <si>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</si>
  <si>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</si>
  <si>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</si>
  <si>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</si>
  <si>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</si>
  <si>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</si>
  <si>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</si>
  <si>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</si>
  <si>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</si>
  <si>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</si>
  <si>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</si>
  <si>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</si>
  <si>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</si>
  <si>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</si>
  <si>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</si>
  <si>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</si>
  <si>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</si>
  <si>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</si>
  <si>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</si>
  <si>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</si>
  <si>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</si>
  <si>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</si>
  <si>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</si>
  <si>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</si>
  <si>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</si>
  <si>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</si>
  <si>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</si>
  <si>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</si>
  <si>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</si>
  <si>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</si>
  <si>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</si>
  <si>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</si>
  <si>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</si>
  <si>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</si>
  <si>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</si>
  <si>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</si>
  <si>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</si>
  <si>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</si>
  <si>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</si>
  <si>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</si>
  <si>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</si>
  <si>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</si>
  <si>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</si>
  <si>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</si>
  <si>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</si>
  <si>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</si>
  <si>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</si>
  <si>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</si>
  <si>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</si>
  <si>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</si>
  <si>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</si>
  <si>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</si>
  <si>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</si>
  <si>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</si>
  <si>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</si>
  <si>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</si>
  <si>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</si>
  <si>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</si>
  <si>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</si>
  <si>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</si>
  <si>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</si>
  <si>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</si>
  <si>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</si>
  <si>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</si>
  <si>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</si>
  <si>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</si>
  <si>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</si>
  <si>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</si>
  <si>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</si>
  <si>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</si>
  <si>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</si>
  <si>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</si>
  <si>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</si>
  <si>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</si>
  <si>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</si>
  <si>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</si>
  <si>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</si>
  <si>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</si>
  <si>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</si>
  <si>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</si>
  <si>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</si>
  <si>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</si>
  <si>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</si>
  <si>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</si>
  <si>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</si>
  <si>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</si>
  <si>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</si>
  <si>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</si>
  <si>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</si>
  <si>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</si>
  <si>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</si>
  <si>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</si>
  <si>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</si>
  <si>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</si>
  <si>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</si>
  <si>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</si>
  <si>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</si>
  <si>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</si>
  <si>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</si>
  <si>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</si>
  <si>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</si>
  <si>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</si>
  <si>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</si>
  <si>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</si>
  <si>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</si>
  <si>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</si>
  <si>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</si>
  <si>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</si>
  <si>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</si>
  <si>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</si>
  <si>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</si>
  <si>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</si>
  <si>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</si>
  <si>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</si>
  <si>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</si>
  <si>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</si>
  <si>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</si>
  <si>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</si>
  <si>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</si>
  <si>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</si>
  <si>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</si>
  <si>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</si>
  <si>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</si>
  <si>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</si>
  <si>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</si>
  <si>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</si>
  <si>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</si>
  <si>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</si>
  <si>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</si>
  <si>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</si>
  <si>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</si>
  <si>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</si>
  <si>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</si>
  <si>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</si>
  <si>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</si>
  <si>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</si>
  <si>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</si>
  <si>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</si>
  <si>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</si>
  <si>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</si>
  <si>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</si>
  <si>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</si>
  <si>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</si>
  <si>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</si>
  <si>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</si>
  <si>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</si>
  <si>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</si>
  <si>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</si>
  <si>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</si>
  <si>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</si>
  <si>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</si>
  <si>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</si>
  <si>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</si>
  <si>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</si>
  <si>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</si>
  <si>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</si>
  <si>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</si>
  <si>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</si>
  <si>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</si>
  <si>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</si>
  <si>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</si>
  <si>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</si>
  <si>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</si>
  <si>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</si>
  <si>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</si>
  <si>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</si>
  <si>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</si>
  <si>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</si>
  <si>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</si>
  <si>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</si>
  <si>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</si>
  <si>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</si>
  <si>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</si>
  <si>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</si>
  <si>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</si>
  <si>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</si>
  <si>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</si>
  <si>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</si>
  <si>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</si>
  <si>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</si>
  <si>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</si>
  <si>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</si>
  <si>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</si>
  <si>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</si>
  <si>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</si>
  <si>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</si>
  <si>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</si>
  <si>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</si>
  <si>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</si>
  <si>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</si>
  <si>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</si>
  <si>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</si>
  <si>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</si>
  <si>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</si>
  <si>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</si>
  <si>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</si>
  <si>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</si>
  <si>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</si>
  <si>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</si>
  <si>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</si>
  <si>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</si>
  <si>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</si>
  <si>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</si>
  <si>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</si>
  <si>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</si>
  <si>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</si>
  <si>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</si>
  <si>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</si>
  <si>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</si>
  <si>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</si>
  <si>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</si>
  <si>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</si>
  <si>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</si>
  <si>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</si>
  <si>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</si>
  <si>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</si>
  <si>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</si>
  <si>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</si>
  <si>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</si>
  <si>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</si>
  <si>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</si>
  <si>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</si>
  <si>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</si>
  <si>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</si>
  <si>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</si>
  <si>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</si>
  <si>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</si>
  <si>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</si>
  <si>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</si>
  <si>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</si>
  <si>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</si>
  <si>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</si>
  <si>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</si>
  <si>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</si>
  <si>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</si>
  <si>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</si>
  <si>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</si>
  <si>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</si>
  <si>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</si>
  <si>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</si>
  <si>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</si>
  <si>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</si>
  <si>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</si>
  <si>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</si>
  <si>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</si>
  <si>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</si>
  <si>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</si>
  <si>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</si>
  <si>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</si>
  <si>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</si>
  <si>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</si>
  <si>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</si>
  <si>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</si>
  <si>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</si>
  <si>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</si>
  <si>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</si>
  <si>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</si>
  <si>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</si>
  <si>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</si>
  <si>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</si>
  <si>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</si>
  <si>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</si>
  <si>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</si>
  <si>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</si>
  <si>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</si>
  <si>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</si>
  <si>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</si>
  <si>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</si>
  <si>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</si>
  <si>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</si>
  <si>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</si>
  <si>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</si>
  <si>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</si>
  <si>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</si>
  <si>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</si>
  <si>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</si>
  <si>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</si>
  <si>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</si>
  <si>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</si>
  <si>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</si>
  <si>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</si>
  <si>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</si>
  <si>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</si>
  <si>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</si>
  <si>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</si>
  <si>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</si>
  <si>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</si>
  <si>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</si>
  <si>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</si>
  <si>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</si>
  <si>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</si>
  <si>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</si>
  <si>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</si>
  <si>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</si>
  <si>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</si>
  <si>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</si>
  <si>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</si>
  <si>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</si>
  <si>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</si>
  <si>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</si>
  <si>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</si>
  <si>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</si>
  <si>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</si>
  <si>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</si>
  <si>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</si>
  <si>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</si>
  <si>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</si>
  <si>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</si>
  <si>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</si>
  <si>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</si>
  <si>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</si>
  <si>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</si>
  <si>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</si>
  <si>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</si>
  <si>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</si>
  <si>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</si>
  <si>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</si>
  <si>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</si>
  <si>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</si>
  <si>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</si>
  <si>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</si>
  <si>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</si>
  <si>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</si>
  <si>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</si>
  <si>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</si>
  <si>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</si>
  <si>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</si>
  <si>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</si>
  <si>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</si>
  <si>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</si>
  <si>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</si>
  <si>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</si>
  <si>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</si>
  <si>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</si>
  <si>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</si>
  <si>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</si>
  <si>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</si>
  <si>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</si>
  <si>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</si>
  <si>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</si>
  <si>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</si>
  <si>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</si>
  <si>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</si>
  <si>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</si>
  <si>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</si>
  <si>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</si>
  <si>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</si>
  <si>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</si>
  <si>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</si>
  <si>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</si>
  <si>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</si>
  <si>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</si>
  <si>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</si>
  <si>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</si>
  <si>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</si>
  <si>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</si>
  <si>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</si>
  <si>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</si>
  <si>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</si>
  <si>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</si>
  <si>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</si>
  <si>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</si>
  <si>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</si>
  <si>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</si>
  <si>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</si>
  <si>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</si>
  <si>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</si>
  <si>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</si>
  <si>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</si>
  <si>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</si>
  <si>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</si>
  <si>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</si>
  <si>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</si>
  <si>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</si>
  <si>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</si>
  <si>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</si>
  <si>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</si>
  <si>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</si>
  <si>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</si>
  <si>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</si>
  <si>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</si>
  <si>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</si>
  <si>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</si>
  <si>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</si>
  <si>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</si>
  <si>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</si>
  <si>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</si>
  <si>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</si>
  <si>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</si>
  <si>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</si>
  <si>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</si>
  <si>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</si>
  <si>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</si>
  <si>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</si>
  <si>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</si>
  <si>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</si>
  <si>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</si>
  <si>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</si>
  <si>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</si>
  <si>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</si>
  <si>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</si>
  <si>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</si>
  <si>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</si>
  <si>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</si>
  <si>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</si>
  <si>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</si>
  <si>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</si>
  <si>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</si>
  <si>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</si>
  <si>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</si>
  <si>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</si>
  <si>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</si>
  <si>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</si>
  <si>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</si>
  <si>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</si>
  <si>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</si>
  <si>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</si>
  <si>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</si>
  <si>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</si>
  <si>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</si>
  <si>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</si>
  <si>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</si>
  <si>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</si>
  <si>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</si>
  <si>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</si>
  <si>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</si>
  <si>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</si>
  <si>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</si>
  <si>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</si>
  <si>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</si>
  <si>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</si>
  <si>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</si>
  <si>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</si>
  <si>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</si>
  <si>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</si>
  <si>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</si>
  <si>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</si>
  <si>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</si>
  <si>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</si>
  <si>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</si>
  <si>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</si>
  <si>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</si>
  <si>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</si>
  <si>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</si>
  <si>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</si>
  <si>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</si>
  <si>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</si>
  <si>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</si>
  <si>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</si>
  <si>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</si>
  <si>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</si>
  <si>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</si>
  <si>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</si>
  <si>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</si>
  <si>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</si>
  <si>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</si>
  <si>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</si>
  <si>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</si>
  <si>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</si>
  <si>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</si>
  <si>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</si>
  <si>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</si>
  <si>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</si>
  <si>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</si>
  <si>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</si>
  <si>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</si>
  <si>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</si>
  <si>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</si>
  <si>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</si>
  <si>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</si>
  <si>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</si>
  <si>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</si>
  <si>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</si>
  <si>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</si>
  <si>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</si>
  <si>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</si>
  <si>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</si>
  <si>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</si>
  <si>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</si>
  <si>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</si>
  <si>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</si>
  <si>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</si>
  <si>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</si>
  <si>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</si>
  <si>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</si>
  <si>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</si>
  <si>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</si>
  <si>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</si>
  <si>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</si>
  <si>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</si>
  <si>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</si>
  <si>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</si>
  <si>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</si>
  <si>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</si>
  <si>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</si>
  <si>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</si>
  <si>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</si>
  <si>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</si>
  <si>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</si>
  <si>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</si>
  <si>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</si>
  <si>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</si>
  <si>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</si>
  <si>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</si>
  <si>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</si>
  <si>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</si>
  <si>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</si>
  <si>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</si>
  <si>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</si>
  <si>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</si>
  <si>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</si>
  <si>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</si>
  <si>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</si>
  <si>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</si>
  <si>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</si>
  <si>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</si>
  <si>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</si>
  <si>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</si>
  <si>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</si>
  <si>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</si>
  <si>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</si>
  <si>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</si>
  <si>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</si>
  <si>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</si>
  <si>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</si>
  <si>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</si>
  <si>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</si>
  <si>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</si>
  <si>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</si>
  <si>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</si>
  <si>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</si>
  <si>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</si>
  <si>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</si>
  <si>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</si>
  <si>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</si>
  <si>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</si>
  <si>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</si>
  <si>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</si>
  <si>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</si>
  <si>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</si>
  <si>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</si>
  <si>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</si>
  <si>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</si>
  <si>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</si>
  <si>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</si>
  <si>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</si>
  <si>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</si>
  <si>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</si>
  <si>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</si>
  <si>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</si>
  <si>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</si>
  <si>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</si>
  <si>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</si>
  <si>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</si>
  <si>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</si>
  <si>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</si>
  <si>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</si>
  <si>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</si>
  <si>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</si>
  <si>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</si>
  <si>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</si>
  <si>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</si>
  <si>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</si>
  <si>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</si>
  <si>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</si>
  <si>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</si>
  <si>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</si>
  <si>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</si>
  <si>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</si>
  <si>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</si>
  <si>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</si>
  <si>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</si>
  <si>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</si>
  <si>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</si>
  <si>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</si>
  <si>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</si>
  <si>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</si>
  <si>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</si>
  <si>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</si>
  <si>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</si>
  <si>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</si>
  <si>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</si>
  <si>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</si>
  <si>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</si>
  <si>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</si>
  <si>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</si>
  <si>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</si>
  <si>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</si>
  <si>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</si>
  <si>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</si>
  <si>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</si>
  <si>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</si>
  <si>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</si>
  <si>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</si>
  <si>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</si>
  <si>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</si>
  <si>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</si>
  <si>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</si>
  <si>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</si>
  <si>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</si>
  <si>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</si>
  <si>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</si>
  <si>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</si>
  <si>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</si>
  <si>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</si>
  <si>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</si>
  <si>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</si>
  <si>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</si>
  <si>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</si>
  <si>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</si>
  <si>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</si>
  <si>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</si>
  <si>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</si>
  <si>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</si>
  <si>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</si>
  <si>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</si>
  <si>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</si>
  <si>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</si>
  <si>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</si>
  <si>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</si>
  <si>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</si>
  <si>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</si>
  <si>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</si>
  <si>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</si>
  <si>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</si>
  <si>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</si>
  <si>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</si>
  <si>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</si>
  <si>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</si>
  <si>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</si>
  <si>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</si>
  <si>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</si>
  <si>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</si>
  <si>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</si>
  <si>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</si>
  <si>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</si>
  <si>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</si>
  <si>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</si>
  <si>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</si>
  <si>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</si>
  <si>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</si>
  <si>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</si>
  <si>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</si>
  <si>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</si>
  <si>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</si>
  <si>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</si>
  <si>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</si>
  <si>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</si>
  <si>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</si>
  <si>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</si>
  <si>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</si>
  <si>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</si>
  <si>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</si>
  <si>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</si>
  <si>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</si>
  <si>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</si>
  <si>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</si>
  <si>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</si>
  <si>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</si>
  <si>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</si>
  <si>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</si>
  <si>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</si>
  <si>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</si>
  <si>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</si>
  <si>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</si>
  <si>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</si>
  <si>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</si>
  <si>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</si>
  <si>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</si>
  <si>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</si>
  <si>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</si>
  <si>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</si>
  <si>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</si>
  <si>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</si>
  <si>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</si>
  <si>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</si>
  <si>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</si>
  <si>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</si>
  <si>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</si>
  <si>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</si>
  <si>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</si>
  <si>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</si>
  <si>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</si>
  <si>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</si>
  <si>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</si>
  <si>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</si>
  <si>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</si>
  <si>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</si>
  <si>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</si>
  <si>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</si>
  <si>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</si>
  <si>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</si>
  <si>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</si>
  <si>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</si>
  <si>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</si>
  <si>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</si>
  <si>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</si>
  <si>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</si>
  <si>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</si>
  <si>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</si>
  <si>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</si>
  <si>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</si>
  <si>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</si>
  <si>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</si>
  <si>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</si>
  <si>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</si>
  <si>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</si>
  <si>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</si>
  <si>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</si>
  <si>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</si>
  <si>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</si>
  <si>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</si>
  <si>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</si>
  <si>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</si>
  <si>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</si>
  <si>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</si>
  <si>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</si>
  <si>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</si>
  <si>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</si>
  <si>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</si>
  <si>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</si>
  <si>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</si>
  <si>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</si>
  <si>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</si>
  <si>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</si>
  <si>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</si>
  <si>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</si>
  <si>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</si>
  <si>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</si>
  <si>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</si>
  <si>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</si>
  <si>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</si>
  <si>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</si>
  <si>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</si>
  <si>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</si>
  <si>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</si>
  <si>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</si>
  <si>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</si>
  <si>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</si>
  <si>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</si>
  <si>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</si>
  <si>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</si>
  <si>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</si>
  <si>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</si>
  <si>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</si>
  <si>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</si>
  <si>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</si>
  <si>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</si>
  <si>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</si>
  <si>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</si>
  <si>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</si>
  <si>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</si>
  <si>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</si>
  <si>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</si>
  <si>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</si>
  <si>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</si>
  <si>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</si>
  <si>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</si>
  <si>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</si>
  <si>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</si>
  <si>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</si>
  <si>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</si>
  <si>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</si>
  <si>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</si>
  <si>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</si>
  <si>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</si>
  <si>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</si>
  <si>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</si>
  <si>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</si>
  <si>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</si>
  <si>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</si>
  <si>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</si>
  <si>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</si>
  <si>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</si>
  <si>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</si>
  <si>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</si>
  <si>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</si>
  <si>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</si>
  <si>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</si>
  <si>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</si>
  <si>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</si>
  <si>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</si>
  <si>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</si>
  <si>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</si>
  <si>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</si>
  <si>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</si>
  <si>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</si>
  <si>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</si>
  <si>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</si>
  <si>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</si>
  <si>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</si>
  <si>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</si>
  <si>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</si>
  <si>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</si>
  <si>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</si>
  <si>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</si>
  <si>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</si>
  <si>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</si>
  <si>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</si>
  <si>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</si>
  <si>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</si>
  <si>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</si>
  <si>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</si>
  <si>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</si>
  <si>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</si>
  <si>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</si>
  <si>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</si>
  <si>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</si>
  <si>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</si>
  <si>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</si>
  <si>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</si>
  <si>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</si>
  <si>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</si>
  <si>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</si>
  <si>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</si>
  <si>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</si>
  <si>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</si>
  <si>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</si>
  <si>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</si>
  <si>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</si>
  <si>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</si>
  <si>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</si>
  <si>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</si>
  <si>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</si>
  <si>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</si>
  <si>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</si>
  <si>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</si>
  <si>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</si>
  <si>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</si>
  <si>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</si>
  <si>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</si>
  <si>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</si>
  <si>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</si>
  <si>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</si>
  <si>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</si>
  <si>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</si>
  <si>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</si>
  <si>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</si>
  <si>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</si>
  <si>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</si>
  <si>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</si>
  <si>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</si>
  <si>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</si>
  <si>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</si>
  <si>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</si>
  <si>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</si>
  <si>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</si>
  <si>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</si>
  <si>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</si>
  <si>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</si>
  <si>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</si>
  <si>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</si>
  <si>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</si>
  <si>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</si>
  <si>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</si>
  <si>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</si>
  <si>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</si>
  <si>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</si>
  <si>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</si>
  <si>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</si>
  <si>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</si>
  <si>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</si>
  <si>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</si>
  <si>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</si>
  <si>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</si>
  <si>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</si>
  <si>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</si>
  <si>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</si>
  <si>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</si>
  <si>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</si>
  <si>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</si>
  <si>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</si>
  <si>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</si>
  <si>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</si>
  <si>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</si>
  <si>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</si>
  <si>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</si>
  <si>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</si>
  <si>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</si>
  <si>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</si>
  <si>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</si>
  <si>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</si>
  <si>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</si>
  <si>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</si>
  <si>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</si>
  <si>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</si>
  <si>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</si>
  <si>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</si>
  <si>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</si>
  <si>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</si>
  <si>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</si>
  <si>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</si>
  <si>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</si>
  <si>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</si>
  <si>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</si>
  <si>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</si>
  <si>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</si>
  <si>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</si>
  <si>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</si>
  <si>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</si>
  <si>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</si>
  <si>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</si>
  <si>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</si>
  <si>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</si>
  <si>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</si>
  <si>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</si>
  <si>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</si>
  <si>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</si>
  <si>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</si>
  <si>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</si>
  <si>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</si>
  <si>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</si>
  <si>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</si>
  <si>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</si>
  <si>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</si>
  <si>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</si>
  <si>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</si>
  <si>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</si>
  <si>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</si>
  <si>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</si>
  <si>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</si>
  <si>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</si>
  <si>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</si>
  <si>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</si>
  <si>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</si>
  <si>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</si>
  <si>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</si>
  <si>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</si>
  <si>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</si>
  <si>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</si>
  <si>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</si>
  <si>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</si>
  <si>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</si>
  <si>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</si>
  <si>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</si>
  <si>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</si>
  <si>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</si>
  <si>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</si>
  <si>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</si>
  <si>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</si>
  <si>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</si>
  <si>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</si>
  <si>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</si>
  <si>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</si>
  <si>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</si>
  <si>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</si>
  <si>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</si>
  <si>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</si>
  <si>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</si>
  <si>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</si>
  <si>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</si>
  <si>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</si>
  <si>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</si>
  <si>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</si>
  <si>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</si>
  <si>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</si>
  <si>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</si>
  <si>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</si>
  <si>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</si>
  <si>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</si>
  <si>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</si>
  <si>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</si>
  <si>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</si>
  <si>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</si>
  <si>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</si>
  <si>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</si>
  <si>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</si>
  <si>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</si>
  <si>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</si>
  <si>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</si>
  <si>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</si>
  <si>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</si>
  <si>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</si>
  <si>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</si>
  <si>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</si>
  <si>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</si>
  <si>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</si>
  <si>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</si>
  <si>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</si>
  <si>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</si>
  <si>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</si>
  <si>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</si>
  <si>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</si>
  <si>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</si>
  <si>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</si>
  <si>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</si>
  <si>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</si>
  <si>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</si>
  <si>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</si>
  <si>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</si>
  <si>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</si>
  <si>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</si>
  <si>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</si>
  <si>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</si>
  <si>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</si>
  <si>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</si>
  <si>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</si>
  <si>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</si>
  <si>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</si>
  <si>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</si>
  <si>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</si>
  <si>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</si>
  <si>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</si>
  <si>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</si>
  <si>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</si>
  <si>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</si>
  <si>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</si>
  <si>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</si>
  <si>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</si>
  <si>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</si>
  <si>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</si>
  <si>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</si>
  <si>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</si>
  <si>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</si>
  <si>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</si>
  <si>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</si>
  <si>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</si>
  <si>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</si>
  <si>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</si>
  <si>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</si>
  <si>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</si>
  <si>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</si>
  <si>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</si>
  <si>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</si>
  <si>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</si>
  <si>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</si>
  <si>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</si>
  <si>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</si>
  <si>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</si>
  <si>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</si>
  <si>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</si>
  <si>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</si>
  <si>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</si>
  <si>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</si>
  <si>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</si>
  <si>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</si>
  <si>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</si>
  <si>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</si>
  <si>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</si>
  <si>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</si>
  <si>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</si>
  <si>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</si>
  <si>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</si>
  <si>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</si>
  <si>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</si>
  <si>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</si>
  <si>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</si>
  <si>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</si>
  <si>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</si>
  <si>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</si>
  <si>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</si>
  <si>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</si>
  <si>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</si>
  <si>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</si>
  <si>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</si>
  <si>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</si>
  <si>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</si>
  <si>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</si>
  <si>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</si>
  <si>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</si>
  <si>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</si>
  <si>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</si>
  <si>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</si>
  <si>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</si>
  <si>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</si>
  <si>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</si>
  <si>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</si>
  <si>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</si>
  <si>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</si>
  <si>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</si>
  <si>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</si>
  <si>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</si>
  <si>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</si>
  <si>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</si>
  <si>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</si>
  <si>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</si>
  <si>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</si>
  <si>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</si>
  <si>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</si>
  <si>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</si>
  <si>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</si>
  <si>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</si>
  <si>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</si>
  <si>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</si>
  <si>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</si>
  <si>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</si>
  <si>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</si>
  <si>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</si>
  <si>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</si>
  <si>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</si>
  <si>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</si>
  <si>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</si>
  <si>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</si>
  <si>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</si>
  <si>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</si>
  <si>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</si>
  <si>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</si>
  <si>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</si>
  <si>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</si>
  <si>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</si>
  <si>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</si>
  <si>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</si>
  <si>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</si>
  <si>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</si>
  <si>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</si>
  <si>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</si>
  <si>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</si>
  <si>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</si>
  <si>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</si>
  <si>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</si>
  <si>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</si>
  <si>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</si>
  <si>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</si>
  <si>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</si>
  <si>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</si>
  <si>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</si>
  <si>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</si>
  <si>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</si>
  <si>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</si>
  <si>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</si>
  <si>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</si>
  <si>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</si>
  <si>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</si>
  <si>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</si>
  <si>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</si>
  <si>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</si>
  <si>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</si>
  <si>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</si>
  <si>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</si>
  <si>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</si>
  <si>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</si>
  <si>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</si>
  <si>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</si>
  <si>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</si>
  <si>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</si>
  <si>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</si>
  <si>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</si>
  <si>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</si>
  <si>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</si>
  <si>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</si>
  <si>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</si>
  <si>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</si>
  <si>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</si>
  <si>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</si>
  <si>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</si>
  <si>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</si>
  <si>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</si>
  <si>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</si>
  <si>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</si>
  <si>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</si>
  <si>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</si>
  <si>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</si>
  <si>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</si>
  <si>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</si>
  <si>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</si>
  <si>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</si>
  <si>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</si>
  <si>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</si>
  <si>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</si>
  <si>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</si>
  <si>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</si>
  <si>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</si>
  <si>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</si>
  <si>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</si>
  <si>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</si>
  <si>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</si>
  <si>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</si>
  <si>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</si>
  <si>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</si>
  <si>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</si>
  <si>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</si>
  <si>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</si>
  <si>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</si>
  <si>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</si>
  <si>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</si>
  <si>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</si>
  <si>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</si>
  <si>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</si>
  <si>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</si>
  <si>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</si>
  <si>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</si>
  <si>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</si>
  <si>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</si>
  <si>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</si>
  <si>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</si>
  <si>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</si>
  <si>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</si>
  <si>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</si>
  <si>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</si>
  <si>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</si>
  <si>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</si>
  <si>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</si>
  <si>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</si>
  <si>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</si>
  <si>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</si>
  <si>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</si>
  <si>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</si>
  <si>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</si>
  <si>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</si>
  <si>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</si>
  <si>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</si>
  <si>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</si>
  <si>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</si>
  <si>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</si>
  <si>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</si>
  <si>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</si>
  <si>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</si>
  <si>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</si>
  <si>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</si>
  <si>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</si>
  <si>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</si>
  <si>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</si>
  <si>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</si>
  <si>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</si>
  <si>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</si>
  <si>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</si>
  <si>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</si>
  <si>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</si>
  <si>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</si>
  <si>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</si>
  <si>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</si>
  <si>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</si>
  <si>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</si>
  <si>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</si>
  <si>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</si>
  <si>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</si>
  <si>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</si>
  <si>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</si>
  <si>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</si>
  <si>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</si>
  <si>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</si>
  <si>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</si>
  <si>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</si>
  <si>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</si>
  <si>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</si>
  <si>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</si>
  <si>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</si>
  <si>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</si>
  <si>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</si>
  <si>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</si>
  <si>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</si>
  <si>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</si>
  <si>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</si>
  <si>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</si>
  <si>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</si>
  <si>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</si>
  <si>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</si>
  <si>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</si>
  <si>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</si>
  <si>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</si>
  <si>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</si>
  <si>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</si>
  <si>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</si>
  <si>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</si>
  <si>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</si>
  <si>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</si>
  <si>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</si>
  <si>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</si>
  <si>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</si>
  <si>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</si>
  <si>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</si>
  <si>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</si>
  <si>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</si>
  <si>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</si>
  <si>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</si>
  <si>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</si>
  <si>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</si>
  <si>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</si>
  <si>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</si>
  <si>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</si>
  <si>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</si>
  <si>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</si>
  <si>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</si>
  <si>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</si>
  <si>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</si>
  <si>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</si>
  <si>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</si>
  <si>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</si>
  <si>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</si>
  <si>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</si>
  <si>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</si>
  <si>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</si>
  <si>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</si>
  <si>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</si>
  <si>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</si>
  <si>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</si>
  <si>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</si>
  <si>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</si>
  <si>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</si>
  <si>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</si>
  <si>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</si>
  <si>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</si>
  <si>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</si>
  <si>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</si>
  <si>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</si>
  <si>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</si>
  <si>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</si>
  <si>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</si>
  <si>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</si>
  <si>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</si>
  <si>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</si>
  <si>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</si>
  <si>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</si>
  <si>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</si>
  <si>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</si>
  <si>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</si>
  <si>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</si>
  <si>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</si>
  <si>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</si>
  <si>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</si>
  <si>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</si>
  <si>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</si>
  <si>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</si>
  <si>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</si>
  <si>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</si>
  <si>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</si>
  <si>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</si>
  <si>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</si>
  <si>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</si>
  <si>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</si>
  <si>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</si>
  <si>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</si>
  <si>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</si>
  <si>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</si>
  <si>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</si>
  <si>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</si>
  <si>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</si>
  <si>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</si>
  <si>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</si>
  <si>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</si>
  <si>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</si>
  <si>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</si>
  <si>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</si>
  <si>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</si>
  <si>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</si>
  <si>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</si>
  <si>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</si>
  <si>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</si>
  <si>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</si>
  <si>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</si>
  <si>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</si>
  <si>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</si>
  <si>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</si>
  <si>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</si>
  <si>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</si>
  <si>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</si>
  <si>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</si>
  <si>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</si>
  <si>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</si>
  <si>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</si>
  <si>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</si>
  <si>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</si>
  <si>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</si>
  <si>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</si>
  <si>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</si>
  <si>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</si>
  <si>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</si>
  <si>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</si>
  <si>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</si>
  <si>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</si>
  <si>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</si>
  <si>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</si>
  <si>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</si>
  <si>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</si>
  <si>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</si>
  <si>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</si>
  <si>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</si>
  <si>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</si>
  <si>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</si>
  <si>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</si>
  <si>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</si>
  <si>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</si>
  <si>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</si>
  <si>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</si>
  <si>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</si>
  <si>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</si>
  <si>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</si>
  <si>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</si>
  <si>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</si>
  <si>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</si>
  <si>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</si>
  <si>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</si>
  <si>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</si>
  <si>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</si>
  <si>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</si>
  <si>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</si>
  <si>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</si>
  <si>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</si>
  <si>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</si>
  <si>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</si>
  <si>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</si>
  <si>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</si>
  <si>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</si>
  <si>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</si>
  <si>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</si>
  <si>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</si>
  <si>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</si>
  <si>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</si>
  <si>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</si>
  <si>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</si>
  <si>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</si>
  <si>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</si>
  <si>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</si>
  <si>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</si>
  <si>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</si>
  <si>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</si>
  <si>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</si>
  <si>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</si>
  <si>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</si>
  <si>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</si>
  <si>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</si>
  <si>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</si>
  <si>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</si>
  <si>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</si>
  <si>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</si>
  <si>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</si>
  <si>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</si>
  <si>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</si>
  <si>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</si>
  <si>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</si>
  <si>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</si>
  <si>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</si>
  <si>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</si>
  <si>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</si>
  <si>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</si>
  <si>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</si>
  <si>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</si>
  <si>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</si>
  <si>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</si>
  <si>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</si>
  <si>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</si>
  <si>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</si>
  <si>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</si>
  <si>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</si>
  <si>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</si>
  <si>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</si>
  <si>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</si>
  <si>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</si>
  <si>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</si>
  <si>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</si>
  <si>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</si>
  <si>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</si>
  <si>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</si>
  <si>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</si>
  <si>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</si>
  <si>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</si>
  <si>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</si>
  <si>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</si>
  <si>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</si>
  <si>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</si>
  <si>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</si>
  <si>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</si>
  <si>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</si>
  <si>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</si>
  <si>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</si>
  <si>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</si>
  <si>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</si>
  <si>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</si>
  <si>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</si>
  <si>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</si>
  <si>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</si>
  <si>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</si>
  <si>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</si>
  <si>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</si>
  <si>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</si>
  <si>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</si>
  <si>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</si>
  <si>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</si>
  <si>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</si>
  <si>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</si>
  <si>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</si>
  <si>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</si>
  <si>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</si>
  <si>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</si>
  <si>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</si>
  <si>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</si>
  <si>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</si>
  <si>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</si>
  <si>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</si>
  <si>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</si>
  <si>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</si>
  <si>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</si>
  <si>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</si>
  <si>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</si>
  <si>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</si>
  <si>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</si>
  <si>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</si>
  <si>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</si>
  <si>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</si>
  <si>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</si>
  <si>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</si>
  <si>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</si>
  <si>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</si>
  <si>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</si>
  <si>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</si>
  <si>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</si>
  <si>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</si>
  <si>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</si>
  <si>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</si>
  <si>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</si>
  <si>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</si>
  <si>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</si>
  <si>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</si>
  <si>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</si>
  <si>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</si>
  <si>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</si>
  <si>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</si>
  <si>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</si>
  <si>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</si>
  <si>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</si>
  <si>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</si>
  <si>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</si>
  <si>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</si>
  <si>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</si>
  <si>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</si>
  <si>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</si>
  <si>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</si>
  <si>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</si>
  <si>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</si>
  <si>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</si>
  <si>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</si>
  <si>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</si>
  <si>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</si>
  <si>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</si>
  <si>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</si>
  <si>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</si>
  <si>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</si>
  <si>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</si>
  <si>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</si>
  <si>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</si>
  <si>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</si>
  <si>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</si>
  <si>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</si>
  <si>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</si>
  <si>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</si>
  <si>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</si>
  <si>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</si>
  <si>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</si>
  <si>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</si>
  <si>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</si>
  <si>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</si>
  <si>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</si>
  <si>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</si>
  <si>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</si>
  <si>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</si>
  <si>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</si>
  <si>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</si>
  <si>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</si>
  <si>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</si>
  <si>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</si>
  <si>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</si>
  <si>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</si>
  <si>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</si>
  <si>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</si>
  <si>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</si>
  <si>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</si>
  <si>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</si>
  <si>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</si>
  <si>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</si>
  <si>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</si>
  <si>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</si>
  <si>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</si>
  <si>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</si>
  <si>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</si>
  <si>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</si>
  <si>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</si>
  <si>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</si>
  <si>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</si>
  <si>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</si>
  <si>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</si>
  <si>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</si>
  <si>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</si>
  <si>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</si>
  <si>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</si>
  <si>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</si>
  <si>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</si>
  <si>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</si>
  <si>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</si>
  <si>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</si>
  <si>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</si>
  <si>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</si>
  <si>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</si>
  <si>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</si>
  <si>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</si>
  <si>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</si>
  <si>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</si>
  <si>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</si>
  <si>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</si>
  <si>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</si>
  <si>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</si>
  <si>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</si>
  <si>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</si>
  <si>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</si>
  <si>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</si>
  <si>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</si>
  <si>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</si>
  <si>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</si>
  <si>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</si>
  <si>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</si>
  <si>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</si>
  <si>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</si>
  <si>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</si>
  <si>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</si>
  <si>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</si>
  <si>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</si>
  <si>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</si>
  <si>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</si>
  <si>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</si>
  <si>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</si>
  <si>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</si>
  <si>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</si>
  <si>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</si>
  <si>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</si>
  <si>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</si>
  <si>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</si>
  <si>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</si>
  <si>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</si>
  <si>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</si>
  <si>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</si>
  <si>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</si>
  <si>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</si>
  <si>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</si>
  <si>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</si>
  <si>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</si>
  <si>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</si>
  <si>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</si>
  <si>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</si>
  <si>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</si>
  <si>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</si>
  <si>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</si>
  <si>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</si>
  <si>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</si>
  <si>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</si>
  <si>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</si>
  <si>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</si>
  <si>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</si>
  <si>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</si>
  <si>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</si>
  <si>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</si>
  <si>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</si>
  <si>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</si>
  <si>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</si>
  <si>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</si>
  <si>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</si>
  <si>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</si>
  <si>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</si>
  <si>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</si>
  <si>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</si>
  <si>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</si>
  <si>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</si>
  <si>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</si>
  <si>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</si>
  <si>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</si>
  <si>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</si>
  <si>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</si>
  <si>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</si>
  <si>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</si>
  <si>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</si>
  <si>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</si>
  <si>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</si>
  <si>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</si>
  <si>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</si>
  <si>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</si>
  <si>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</si>
  <si>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</si>
  <si>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</si>
  <si>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</si>
  <si>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</si>
  <si>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</si>
  <si>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</si>
  <si>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</si>
  <si>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</si>
  <si>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</si>
  <si>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</si>
  <si>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</si>
  <si>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</si>
  <si>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</si>
  <si>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</si>
  <si>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</si>
  <si>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</si>
  <si>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</si>
  <si>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</si>
  <si>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</si>
  <si>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</si>
  <si>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</si>
  <si>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</si>
  <si>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</si>
  <si>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</si>
  <si>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</si>
  <si>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</si>
  <si>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</si>
  <si>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</si>
  <si>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</si>
  <si>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</si>
  <si>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</si>
  <si>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</si>
  <si>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</si>
  <si>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</si>
  <si>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</si>
  <si>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</si>
  <si>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</si>
  <si>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</si>
  <si>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</si>
  <si>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</si>
  <si>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</si>
  <si>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</si>
  <si>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</si>
  <si>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</si>
  <si>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</si>
  <si>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</si>
  <si>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</si>
  <si>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</si>
  <si>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</si>
  <si>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</si>
  <si>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</si>
  <si>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</si>
  <si>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</si>
  <si>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</si>
  <si>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</si>
  <si>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</si>
  <si>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</si>
  <si>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</si>
  <si>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</si>
  <si>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</si>
  <si>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</si>
  <si>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</si>
  <si>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</si>
  <si>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</si>
  <si>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</si>
  <si>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</si>
  <si>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</si>
  <si>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</si>
  <si>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</si>
  <si>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</si>
  <si>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</si>
  <si>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</si>
  <si>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</si>
  <si>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</si>
  <si>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</si>
  <si>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</si>
  <si>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</si>
  <si>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</si>
  <si>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</si>
  <si>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</si>
  <si>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</si>
  <si>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</si>
  <si>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</si>
  <si>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</si>
  <si>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</si>
  <si>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</si>
  <si>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</si>
  <si>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</si>
  <si>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</si>
  <si>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</si>
  <si>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</si>
  <si>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</si>
  <si>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</si>
  <si>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</si>
  <si>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</si>
  <si>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</si>
  <si>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</si>
  <si>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</si>
  <si>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</si>
  <si>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</si>
  <si>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</si>
  <si>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</si>
  <si>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</si>
  <si>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</si>
  <si>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</si>
  <si>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</si>
  <si>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</si>
  <si>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</si>
  <si>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</si>
  <si>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</si>
  <si>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</si>
  <si>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</si>
  <si>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</si>
  <si>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</si>
  <si>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</si>
  <si>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</si>
  <si>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</si>
  <si>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</si>
  <si>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</si>
  <si>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</si>
  <si>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</si>
  <si>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</si>
  <si>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</si>
  <si>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</si>
  <si>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</si>
  <si>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</si>
  <si>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</si>
  <si>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</si>
  <si>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</si>
  <si>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</si>
  <si>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</si>
  <si>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</si>
  <si>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</si>
  <si>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</si>
  <si>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</si>
  <si>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</si>
  <si>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</si>
  <si>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</si>
  <si>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</si>
  <si>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</si>
  <si>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</si>
  <si>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</si>
  <si>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</si>
  <si>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</si>
  <si>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</si>
  <si>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</si>
  <si>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</si>
  <si>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</si>
  <si>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</si>
  <si>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</si>
  <si>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</si>
  <si>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</si>
  <si>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</si>
  <si>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</si>
  <si>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</si>
  <si>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</si>
  <si>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</si>
  <si>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</si>
  <si>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</si>
  <si>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</si>
  <si>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</si>
  <si>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</si>
  <si>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</si>
  <si>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</si>
  <si>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</si>
  <si>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</si>
  <si>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</si>
  <si>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</si>
  <si>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</si>
  <si>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</si>
  <si>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</si>
  <si>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</si>
  <si>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</si>
  <si>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</si>
  <si>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</si>
  <si>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</si>
  <si>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</si>
  <si>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</si>
  <si>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</si>
  <si>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</si>
  <si>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</si>
  <si>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</si>
  <si>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</si>
  <si>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</si>
  <si>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</si>
  <si>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</si>
  <si>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</si>
  <si>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</si>
  <si>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</si>
  <si>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</si>
  <si>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</si>
  <si>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</si>
  <si>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</si>
  <si>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</si>
  <si>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</si>
  <si>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</si>
  <si>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</si>
  <si>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</si>
  <si>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</si>
  <si>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</si>
  <si>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</si>
  <si>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</si>
  <si>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</si>
  <si>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</si>
  <si>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</si>
  <si>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</si>
  <si>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</si>
  <si>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</si>
  <si>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</si>
  <si>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</si>
  <si>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</si>
  <si>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</si>
  <si>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</si>
  <si>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</si>
  <si>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</si>
  <si>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</si>
  <si>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</si>
  <si>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</si>
  <si>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</si>
  <si>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</si>
  <si>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</si>
  <si>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</si>
  <si>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</si>
  <si>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</si>
  <si>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</si>
  <si>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</si>
  <si>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</si>
  <si>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</si>
  <si>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</si>
  <si>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</si>
  <si>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</si>
  <si>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</si>
  <si>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</si>
  <si>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</si>
  <si>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</si>
  <si>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</si>
  <si>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</si>
  <si>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</si>
  <si>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</si>
  <si>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</si>
  <si>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</si>
  <si>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</si>
  <si>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</si>
  <si>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</si>
  <si>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</si>
  <si>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</si>
  <si>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</si>
  <si>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</si>
  <si>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</si>
  <si>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</si>
  <si>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</si>
  <si>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</si>
  <si>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</si>
  <si>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</si>
  <si>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</si>
  <si>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</si>
  <si>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</si>
  <si>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</si>
  <si>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</si>
  <si>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</si>
  <si>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</si>
  <si>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</si>
  <si>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</si>
  <si>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</si>
  <si>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</si>
  <si>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</si>
  <si>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</si>
  <si>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</si>
  <si>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</si>
  <si>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</si>
  <si>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</si>
  <si>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</si>
  <si>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</si>
  <si>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</si>
  <si>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</si>
  <si>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</si>
  <si>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</si>
  <si>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</si>
  <si>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</si>
  <si>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</si>
  <si>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</si>
  <si>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</si>
  <si>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</si>
  <si>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</si>
  <si>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</si>
  <si>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</si>
  <si>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</si>
  <si>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</si>
  <si>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</si>
  <si>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</si>
  <si>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</si>
  <si>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</si>
  <si>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</si>
  <si>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</si>
  <si>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</si>
  <si>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</si>
  <si>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</si>
  <si>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</si>
  <si>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</si>
  <si>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</si>
  <si>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</si>
  <si>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</si>
  <si>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</si>
  <si>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</si>
  <si>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</si>
  <si>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</si>
  <si>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</si>
  <si>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</si>
  <si>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</si>
  <si>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</si>
  <si>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</si>
  <si>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</si>
  <si>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</si>
  <si>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</si>
  <si>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</si>
  <si>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</si>
  <si>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</si>
  <si>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</si>
  <si>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</si>
  <si>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</si>
  <si>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</si>
  <si>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</si>
  <si>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</si>
  <si>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</si>
  <si>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</si>
  <si>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</si>
  <si>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</si>
  <si>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</si>
  <si>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</si>
  <si>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</si>
  <si>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</si>
  <si>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</si>
  <si>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</si>
  <si>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</si>
  <si>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</si>
  <si>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</si>
  <si>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</si>
  <si>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</si>
  <si>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</si>
  <si>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</si>
  <si>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</si>
  <si>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</si>
  <si>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</si>
  <si>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</si>
  <si>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</si>
  <si>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</si>
  <si>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</si>
  <si>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</si>
  <si>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</si>
  <si>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</si>
  <si>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</si>
  <si>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</si>
  <si>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</si>
  <si>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</si>
  <si>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</si>
  <si>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</si>
  <si>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</si>
  <si>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</si>
  <si>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</si>
  <si>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</si>
  <si>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</si>
  <si>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</si>
  <si>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</si>
  <si>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</si>
  <si>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</si>
  <si>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</si>
  <si>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</si>
  <si>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</si>
  <si>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</si>
  <si>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</si>
  <si>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</si>
  <si>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</si>
  <si>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</si>
  <si>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</si>
  <si>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</si>
  <si>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</si>
  <si>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</si>
  <si>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</si>
  <si>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</si>
  <si>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</si>
  <si>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</si>
  <si>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</si>
  <si>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</si>
  <si>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</si>
  <si>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</si>
  <si>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</si>
  <si>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</si>
  <si>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</si>
  <si>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</si>
  <si>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</si>
  <si>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</si>
  <si>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</si>
  <si>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</si>
  <si>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</si>
  <si>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</si>
  <si>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</si>
  <si>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</si>
  <si>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</si>
  <si>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</si>
  <si>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</si>
  <si>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</si>
  <si>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</si>
  <si>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</si>
  <si>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</si>
  <si>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</si>
  <si>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</si>
  <si>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</si>
  <si>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</si>
  <si>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</si>
  <si>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</si>
  <si>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</si>
  <si>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</si>
  <si>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</si>
  <si>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</si>
  <si>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</si>
  <si>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</si>
  <si>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</si>
  <si>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</si>
  <si>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</si>
  <si>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</si>
  <si>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</si>
  <si>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</si>
  <si>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</si>
  <si>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</si>
  <si>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</si>
  <si>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</si>
  <si>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</si>
  <si>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</si>
  <si>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</si>
  <si>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</si>
  <si>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</si>
  <si>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</si>
  <si>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</si>
  <si>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</si>
  <si>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</si>
  <si>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</si>
  <si>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</si>
  <si>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</si>
  <si>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</si>
  <si>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</si>
  <si>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</si>
  <si>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</si>
  <si>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</si>
  <si>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</si>
  <si>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</si>
  <si>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</si>
  <si>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</si>
  <si>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</si>
  <si>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</si>
  <si>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</si>
  <si>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</si>
  <si>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</si>
  <si>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</si>
  <si>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</si>
  <si>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</si>
  <si>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</si>
  <si>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</si>
  <si>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</si>
  <si>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</si>
  <si>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</si>
  <si>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</si>
  <si>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</si>
  <si>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</si>
  <si>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</si>
  <si>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</si>
  <si>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</si>
  <si>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</si>
  <si>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</si>
  <si>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</si>
  <si>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</si>
  <si>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</si>
  <si>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</si>
  <si>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</si>
  <si>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</si>
  <si>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</si>
  <si>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</si>
  <si>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</si>
  <si>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</si>
  <si>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</si>
  <si>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</si>
  <si>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</si>
  <si>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</si>
  <si>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</si>
  <si>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</si>
  <si>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</si>
  <si>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</si>
  <si>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</si>
  <si>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</si>
  <si>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</si>
  <si>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</si>
  <si>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</si>
  <si>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</si>
  <si>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</si>
  <si>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</si>
  <si>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</si>
  <si>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</si>
  <si>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</si>
  <si>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</si>
  <si>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</si>
  <si>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</si>
  <si>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</si>
  <si>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</si>
  <si>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</si>
  <si>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</si>
  <si>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</si>
  <si>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</si>
  <si>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</si>
  <si>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</si>
  <si>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</si>
  <si>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</si>
  <si>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</si>
  <si>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</si>
  <si>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</si>
  <si>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</si>
  <si>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</si>
  <si>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</si>
  <si>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</si>
  <si>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</si>
  <si>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</si>
  <si>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</si>
  <si>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</si>
  <si>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</si>
  <si>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</si>
  <si>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</si>
  <si>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</si>
  <si>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</si>
  <si>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</si>
  <si>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</si>
  <si>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</si>
  <si>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</si>
  <si>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</si>
  <si>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</si>
  <si>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</si>
  <si>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</si>
  <si>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</si>
  <si>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</si>
  <si>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</si>
  <si>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</si>
  <si>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</si>
  <si>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</si>
  <si>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</si>
  <si>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</si>
  <si>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</si>
  <si>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</si>
  <si>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</si>
  <si>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</si>
  <si>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</si>
  <si>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</si>
  <si>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</si>
  <si>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</si>
  <si>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</si>
  <si>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</si>
  <si>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</si>
  <si>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</si>
  <si>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</si>
  <si>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</si>
  <si>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</si>
  <si>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</si>
  <si>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</si>
  <si>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</si>
  <si>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</si>
  <si>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</si>
  <si>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</si>
  <si>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</si>
  <si>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</si>
  <si>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</si>
  <si>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</si>
  <si>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</si>
  <si>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</si>
  <si>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</si>
  <si>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</si>
  <si>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</si>
  <si>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</si>
  <si>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</si>
  <si>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</si>
  <si>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</si>
  <si>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</si>
  <si>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</si>
  <si>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</si>
  <si>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</si>
  <si>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</si>
  <si>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</si>
  <si>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</si>
  <si>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</si>
  <si>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</si>
  <si>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</si>
  <si>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</si>
  <si>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</si>
  <si>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</si>
  <si>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</si>
  <si>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</si>
  <si>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</si>
  <si>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</si>
  <si>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</si>
  <si>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</si>
  <si>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</si>
  <si>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</si>
  <si>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</si>
  <si>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</si>
  <si>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</si>
  <si>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</si>
  <si>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</si>
  <si>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</si>
  <si>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</si>
  <si>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</si>
  <si>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</si>
  <si>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</si>
  <si>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</si>
  <si>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</si>
  <si>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</si>
  <si>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</si>
  <si>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</si>
  <si>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</si>
  <si>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</si>
  <si>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</si>
  <si>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</si>
  <si>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</si>
  <si>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</si>
  <si>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</si>
  <si>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</si>
  <si>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</si>
  <si>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</si>
  <si>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</si>
  <si>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</si>
  <si>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</si>
  <si>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</si>
  <si>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</si>
  <si>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</si>
  <si>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</si>
  <si>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</si>
  <si>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</si>
  <si>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</si>
  <si>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</si>
  <si>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</si>
  <si>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</si>
  <si>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</si>
  <si>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</si>
  <si>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</si>
  <si>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</si>
  <si>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</si>
  <si>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</si>
  <si>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</si>
  <si>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</si>
  <si>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</si>
  <si>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</si>
  <si>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</si>
  <si>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</si>
  <si>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</si>
  <si>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</si>
  <si>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</si>
  <si>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</si>
  <si>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</si>
  <si>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</si>
  <si>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</si>
  <si>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</si>
  <si>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</si>
  <si>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</si>
  <si>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</si>
  <si>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</si>
  <si>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</si>
  <si>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</si>
  <si>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</si>
  <si>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</si>
  <si>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</si>
  <si>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</si>
  <si>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</si>
  <si>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</si>
  <si>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</si>
  <si>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</si>
  <si>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</si>
  <si>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</si>
  <si>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</si>
  <si>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</si>
  <si>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</si>
  <si>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</si>
  <si>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</si>
  <si>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</si>
  <si>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</si>
  <si>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</si>
  <si>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</si>
  <si>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</si>
  <si>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</si>
  <si>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</si>
  <si>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</si>
  <si>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</si>
  <si>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</si>
  <si>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</si>
  <si>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</si>
  <si>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</si>
  <si>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</si>
  <si>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</si>
  <si>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</si>
  <si>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</si>
  <si>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</si>
  <si>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</si>
  <si>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</si>
  <si>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</si>
  <si>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</si>
  <si>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</si>
  <si>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</si>
  <si>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</si>
  <si>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</si>
  <si>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</si>
  <si>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</si>
  <si>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</si>
  <si>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</si>
  <si>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</si>
  <si>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</si>
  <si>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</si>
  <si>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</si>
  <si>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</si>
  <si>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</si>
  <si>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</si>
  <si>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</si>
  <si>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</si>
  <si>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</si>
  <si>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</si>
  <si>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</si>
  <si>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</si>
  <si>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</si>
  <si>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</si>
  <si>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</si>
  <si>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</si>
  <si>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</si>
  <si>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</si>
  <si>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</si>
  <si>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</si>
  <si>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</si>
  <si>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</si>
  <si>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</si>
  <si>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</si>
  <si>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</si>
  <si>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</si>
  <si>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</si>
  <si>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</si>
  <si>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</si>
  <si>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</si>
  <si>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</si>
  <si>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</si>
  <si>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</si>
  <si>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</si>
  <si>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</si>
  <si>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</si>
  <si>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</si>
  <si>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</si>
  <si>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</si>
  <si>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</si>
  <si>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</si>
  <si>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</si>
  <si>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</si>
  <si>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</si>
  <si>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</si>
  <si>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</si>
  <si>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</si>
  <si>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</si>
  <si>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</si>
  <si>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</si>
  <si>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</si>
  <si>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</si>
  <si>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</si>
  <si>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</si>
  <si>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</si>
  <si>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</si>
  <si>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</si>
  <si>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</si>
  <si>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</si>
  <si>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</si>
  <si>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</si>
  <si>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</si>
  <si>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</si>
  <si>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</si>
  <si>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</si>
  <si>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</si>
  <si>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</si>
  <si>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</si>
  <si>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</si>
  <si>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</si>
  <si>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</si>
  <si>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</si>
  <si>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</si>
  <si>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</si>
  <si>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</si>
  <si>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</si>
  <si>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</si>
  <si>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</si>
  <si>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</si>
  <si>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</si>
  <si>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</si>
  <si>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</si>
  <si>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</si>
  <si>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</si>
  <si>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</si>
  <si>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</si>
  <si>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</si>
  <si>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</si>
  <si>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</si>
  <si>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</si>
  <si>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</si>
  <si>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</si>
  <si>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</si>
  <si>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</si>
  <si>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</si>
  <si>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</si>
  <si>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</si>
  <si>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</si>
  <si>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</si>
  <si>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</si>
  <si>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</si>
  <si>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</si>
  <si>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</si>
  <si>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</si>
  <si>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</si>
  <si>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</si>
  <si>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</si>
  <si>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</si>
  <si>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</si>
  <si>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</si>
  <si>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</si>
  <si>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</si>
  <si>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</si>
  <si>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</si>
  <si>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</si>
  <si>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</si>
  <si>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</si>
  <si>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</si>
  <si>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</si>
  <si>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</si>
  <si>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</si>
  <si>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</si>
  <si>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</si>
  <si>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</si>
  <si>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</si>
  <si>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</si>
  <si>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</si>
  <si>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</si>
  <si>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</si>
  <si>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</si>
  <si>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</si>
  <si>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</si>
  <si>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</si>
  <si>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</si>
  <si>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</si>
  <si>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</si>
  <si>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</si>
  <si>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</si>
  <si>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</si>
  <si>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</si>
  <si>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</si>
  <si>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</si>
  <si>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</si>
  <si>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</si>
  <si>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</si>
  <si>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</si>
  <si>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</si>
  <si>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</si>
  <si>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</si>
  <si>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</si>
  <si>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</si>
  <si>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</si>
  <si>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</si>
  <si>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</si>
  <si>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</si>
  <si>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</si>
  <si>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</si>
  <si>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</si>
  <si>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</si>
  <si>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</si>
  <si>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</si>
  <si>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</si>
  <si>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</si>
  <si>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</si>
  <si>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</si>
  <si>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</si>
  <si>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</si>
  <si>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</si>
  <si>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</si>
  <si>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</si>
  <si>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</si>
  <si>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</si>
  <si>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</si>
  <si>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</si>
  <si>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</si>
  <si>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</si>
  <si>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</si>
  <si>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</si>
  <si>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</si>
  <si>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</si>
  <si>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</si>
  <si>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</si>
  <si>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</si>
  <si>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</si>
  <si>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</si>
  <si>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</si>
  <si>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</si>
  <si>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</si>
  <si>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</si>
  <si>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</si>
  <si>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</si>
  <si>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</si>
  <si>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</si>
  <si>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</si>
  <si>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</si>
  <si>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</si>
  <si>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</si>
  <si>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</si>
  <si>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</si>
  <si>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</si>
  <si>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</si>
  <si>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</si>
  <si>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</si>
  <si>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</si>
  <si>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</si>
  <si>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</si>
  <si>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</si>
  <si>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</si>
  <si>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</si>
  <si>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</si>
  <si>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</si>
  <si>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</si>
  <si>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</si>
  <si>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</si>
  <si>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</si>
  <si>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</si>
  <si>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</si>
  <si>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</si>
  <si>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</si>
  <si>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</si>
  <si>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</si>
  <si>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</si>
  <si>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</si>
  <si>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</si>
  <si>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</si>
  <si>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</si>
  <si>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</si>
  <si>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</si>
  <si>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</si>
  <si>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</si>
  <si>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</si>
  <si>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</si>
  <si>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</si>
  <si>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</si>
  <si>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</si>
  <si>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</si>
  <si>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</si>
  <si>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</si>
  <si>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</si>
  <si>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</si>
  <si>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</si>
  <si>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</si>
  <si>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</si>
  <si>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</si>
  <si>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</si>
  <si>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</si>
  <si>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</si>
  <si>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</si>
  <si>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</si>
  <si>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</si>
  <si>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</si>
  <si>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</si>
  <si>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</si>
  <si>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</si>
  <si>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</si>
  <si>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</si>
  <si>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</si>
  <si>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</si>
  <si>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</si>
  <si>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</si>
  <si>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</si>
  <si>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</si>
  <si>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</si>
  <si>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</si>
  <si>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</si>
  <si>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</si>
  <si>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</si>
  <si>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</si>
  <si>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</si>
  <si>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</si>
  <si>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</si>
  <si>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</si>
  <si>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</si>
  <si>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</si>
  <si>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</si>
  <si>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</si>
  <si>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</si>
  <si>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</si>
  <si>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</si>
  <si>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</si>
  <si>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</si>
  <si>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</si>
  <si>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</si>
  <si>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</si>
  <si>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</si>
  <si>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</si>
  <si>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</si>
  <si>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</si>
  <si>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</si>
  <si>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</si>
  <si>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</si>
  <si>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</si>
  <si>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</si>
  <si>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</si>
  <si>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</si>
  <si>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</si>
  <si>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</si>
  <si>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</si>
  <si>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</si>
  <si>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</si>
  <si>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</si>
  <si>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</si>
  <si>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</si>
  <si>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</si>
  <si>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</si>
  <si>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</si>
  <si>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</si>
  <si>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</si>
  <si>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</si>
  <si>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</si>
  <si>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</si>
  <si>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</si>
  <si>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</si>
  <si>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</si>
  <si>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</si>
  <si>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</si>
  <si>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</si>
  <si>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</si>
  <si>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</si>
  <si>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</si>
  <si>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</si>
  <si>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</si>
  <si>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</si>
  <si>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</si>
  <si>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</si>
  <si>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</si>
  <si>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</si>
  <si>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</si>
  <si>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</si>
  <si>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</si>
  <si>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</si>
  <si>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</si>
  <si>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</si>
  <si>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</si>
  <si>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</si>
  <si>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</si>
  <si>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</si>
  <si>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</si>
  <si>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</si>
  <si>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</si>
  <si>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</si>
  <si>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</si>
  <si>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</si>
  <si>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</si>
  <si>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</si>
  <si>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</si>
  <si>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</si>
  <si>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</si>
  <si>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</si>
  <si>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</si>
  <si>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</si>
  <si>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</si>
  <si>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</si>
  <si>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</si>
  <si>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</si>
  <si>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</si>
  <si>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</si>
  <si>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</si>
  <si>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</si>
  <si>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</si>
  <si>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</si>
  <si>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</si>
  <si>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</si>
  <si>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</si>
  <si>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</si>
  <si>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</si>
  <si>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</si>
  <si>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</si>
  <si>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</si>
  <si>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</si>
  <si>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</si>
  <si>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</si>
  <si>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</si>
  <si>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</si>
  <si>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</si>
  <si>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</si>
  <si>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</si>
  <si>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</si>
  <si>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</si>
  <si>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</si>
  <si>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</si>
  <si>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</si>
  <si>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</si>
  <si>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</si>
  <si>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</si>
  <si>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</si>
  <si>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</si>
  <si>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</si>
  <si>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</si>
  <si>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</si>
  <si>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</si>
  <si>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</si>
  <si>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</si>
  <si>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</si>
  <si>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</si>
  <si>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</si>
  <si>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</si>
  <si>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</si>
  <si>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</si>
  <si>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</si>
  <si>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</si>
  <si>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</si>
  <si>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</si>
  <si>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</si>
  <si>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</si>
  <si>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</si>
  <si>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</si>
  <si>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</si>
  <si>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</si>
  <si>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</si>
  <si>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</si>
  <si>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</si>
  <si>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</si>
  <si>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</si>
  <si>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</si>
  <si>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</si>
  <si>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</si>
  <si>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</si>
  <si>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</si>
  <si>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</si>
  <si>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</si>
  <si>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</si>
  <si>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</si>
  <si>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</si>
  <si>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</si>
  <si>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</si>
  <si>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</si>
  <si>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</si>
  <si>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</si>
  <si>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</si>
  <si>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</si>
  <si>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</si>
  <si>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</si>
  <si>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</si>
  <si>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</si>
  <si>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</si>
  <si>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</si>
  <si>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</si>
  <si>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</si>
  <si>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</si>
  <si>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</si>
  <si>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</si>
  <si>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</si>
  <si>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</si>
  <si>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</si>
  <si>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</si>
  <si>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</si>
  <si>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</si>
  <si>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</si>
  <si>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</si>
  <si>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</si>
  <si>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</si>
  <si>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</si>
  <si>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</si>
  <si>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</si>
  <si>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</si>
  <si>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</si>
  <si>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</si>
  <si>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</si>
  <si>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</si>
  <si>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</si>
  <si>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</si>
  <si>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</si>
  <si>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</si>
  <si>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</si>
  <si>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</si>
  <si>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</si>
  <si>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</si>
  <si>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</si>
  <si>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</si>
  <si>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</si>
  <si>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</si>
  <si>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</si>
  <si>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</si>
  <si>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</si>
  <si>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</si>
  <si>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</si>
  <si>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</si>
  <si>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</si>
  <si>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</si>
  <si>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</si>
  <si>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</si>
  <si>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</si>
  <si>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</si>
  <si>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</si>
  <si>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</si>
  <si>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</si>
  <si>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</si>
  <si>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</si>
  <si>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</si>
  <si>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</si>
  <si>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</si>
  <si>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</si>
  <si>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</si>
  <si>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</si>
  <si>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</si>
  <si>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</si>
  <si>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</si>
  <si>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</si>
  <si>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</si>
  <si>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</si>
  <si>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</si>
  <si>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</si>
  <si>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</si>
  <si>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</si>
  <si>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</si>
  <si>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</si>
  <si>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</si>
  <si>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</si>
  <si>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</si>
  <si>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</si>
  <si>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</si>
  <si>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</si>
  <si>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</si>
  <si>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</si>
  <si>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</si>
  <si>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</si>
  <si>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</si>
  <si>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</si>
  <si>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</si>
  <si>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</si>
  <si>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</si>
  <si>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</si>
  <si>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</si>
  <si>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</si>
  <si>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</si>
  <si>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</si>
  <si>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</si>
  <si>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</si>
  <si>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</si>
  <si>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</si>
  <si>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</si>
  <si>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</si>
  <si>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</si>
  <si>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</si>
  <si>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</si>
  <si>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</si>
  <si>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</si>
  <si>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</si>
  <si>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</si>
  <si>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</si>
  <si>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</si>
  <si>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</si>
  <si>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</si>
  <si>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</si>
  <si>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</si>
  <si>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</si>
  <si>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</si>
  <si>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</si>
  <si>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</si>
  <si>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</si>
  <si>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</si>
  <si>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</si>
  <si>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</si>
  <si>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</si>
  <si>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</si>
  <si>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</si>
  <si>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</si>
  <si>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</si>
  <si>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</si>
  <si>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</si>
  <si>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</si>
  <si>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</si>
  <si>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</si>
  <si>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</si>
  <si>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</si>
  <si>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</si>
  <si>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</si>
  <si>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</si>
  <si>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</si>
  <si>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</si>
  <si>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</si>
  <si>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</si>
  <si>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</si>
  <si>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</si>
  <si>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</si>
  <si>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</si>
  <si>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</si>
  <si>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</si>
  <si>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</si>
  <si>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</si>
  <si>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</si>
  <si>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</si>
  <si>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</si>
  <si>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</si>
  <si>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</si>
  <si>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</si>
  <si>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</si>
  <si>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</si>
  <si>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</si>
  <si>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</si>
  <si>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</si>
  <si>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</si>
  <si>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</si>
  <si>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</si>
  <si>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</si>
  <si>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</si>
  <si>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</si>
  <si>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</si>
  <si>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</si>
  <si>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</si>
  <si>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</si>
  <si>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</si>
  <si>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</si>
  <si>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</si>
  <si>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</si>
  <si>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</si>
  <si>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</si>
  <si>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</si>
  <si>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</si>
  <si>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</si>
  <si>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</si>
  <si>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</si>
  <si>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</si>
  <si>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</si>
  <si>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</si>
  <si>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</si>
  <si>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</si>
  <si>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</si>
  <si>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</si>
  <si>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</si>
  <si>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</si>
  <si>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</si>
  <si>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</si>
  <si>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</si>
  <si>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</si>
  <si>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</si>
  <si>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</si>
  <si>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</si>
  <si>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</si>
  <si>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</si>
  <si>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</si>
  <si>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</si>
  <si>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</si>
  <si>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</si>
  <si>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</si>
  <si>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</si>
  <si>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</si>
  <si>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</si>
  <si>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</si>
  <si>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</si>
  <si>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</si>
  <si>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</si>
  <si>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</si>
  <si>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</si>
  <si>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</si>
  <si>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</si>
  <si>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</si>
  <si>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</si>
  <si>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</si>
  <si>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</si>
  <si>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</si>
  <si>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</si>
  <si>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</si>
  <si>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</si>
  <si>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</si>
  <si>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</si>
  <si>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</si>
  <si>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</si>
  <si>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</si>
  <si>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</si>
  <si>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</si>
  <si>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</si>
  <si>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</si>
  <si>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</si>
  <si>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</si>
  <si>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</si>
  <si>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</si>
  <si>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</si>
  <si>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</si>
  <si>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</si>
  <si>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</si>
  <si>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</si>
  <si>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</si>
  <si>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</si>
  <si>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</si>
  <si>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</si>
  <si>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</si>
  <si>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</si>
  <si>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</si>
  <si>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</si>
  <si>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</si>
  <si>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</si>
  <si>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</si>
  <si>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</si>
  <si>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</si>
  <si>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</si>
  <si>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</si>
  <si>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</si>
  <si>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</si>
  <si>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</si>
  <si>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</si>
  <si>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</si>
  <si>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</si>
  <si>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</si>
  <si>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</si>
  <si>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</si>
  <si>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</si>
  <si>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</si>
  <si>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</si>
  <si>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</si>
  <si>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</si>
  <si>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</si>
  <si>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</si>
  <si>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</si>
  <si>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</si>
  <si>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</si>
  <si>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</si>
  <si>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</si>
  <si>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</si>
  <si>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</si>
  <si>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</si>
  <si>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</si>
  <si>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</si>
  <si>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</si>
  <si>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 min </t>
  </si>
  <si>
    <t>PCM-20251009-00000413</t>
  </si>
  <si>
    <t>Critical</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</si>
  <si>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</si>
  <si>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</si>
  <si>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</si>
  <si>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</si>
  <si>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</si>
  <si>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</si>
  <si>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</si>
  <si>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</si>
  <si>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</si>
  <si>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</si>
  <si>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</si>
  <si>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</si>
  <si>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</si>
  <si>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</si>
  <si>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</si>
  <si>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</si>
  <si>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</si>
  <si>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</si>
  <si>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</si>
  <si>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</si>
  <si>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</si>
  <si>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</si>
  <si>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</si>
  <si>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</si>
  <si>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</si>
  <si>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</si>
  <si>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</si>
  <si>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</si>
  <si>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</si>
  <si>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</si>
  <si>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</si>
  <si>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</si>
  <si>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</si>
  <si>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</si>
  <si>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</si>
  <si>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</si>
  <si>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</si>
  <si>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</si>
  <si>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</si>
  <si>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</si>
  <si>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</si>
  <si>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</si>
  <si>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</si>
  <si>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</si>
  <si>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</si>
  <si>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</si>
  <si>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</si>
  <si>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</si>
  <si>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</si>
  <si>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</si>
  <si>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</si>
  <si>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</si>
  <si>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</si>
  <si>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</si>
  <si>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</si>
  <si>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</si>
  <si>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</si>
  <si>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</si>
  <si>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</si>
  <si>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</si>
  <si>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</si>
  <si>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</si>
  <si>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</si>
  <si>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</si>
  <si>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</si>
  <si>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</si>
  <si>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</si>
  <si>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</si>
  <si>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</si>
  <si>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</si>
  <si>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</si>
  <si>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</si>
  <si>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</si>
  <si>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</si>
  <si>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</si>
  <si>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</si>
  <si>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</si>
  <si>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</si>
  <si>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</si>
  <si>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</si>
  <si>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</si>
  <si>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</si>
  <si>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</si>
  <si>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</si>
  <si>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</si>
  <si>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</si>
  <si>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</si>
  <si>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</si>
  <si>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PCM-20251009-00000376</t>
  </si>
  <si>
    <t>ETA // 40mins</t>
  </si>
  <si>
    <t xml:space="preserve"> PCM-20250215-00000830 </t>
  </si>
  <si>
    <t>LTE site still down and  site located in aramco area access issue need special permission</t>
  </si>
  <si>
    <t>NO PCM</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</si>
  <si>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</si>
  <si>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</si>
  <si>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</si>
  <si>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</si>
  <si>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</si>
  <si>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</si>
  <si>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</si>
  <si>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</si>
  <si>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</si>
  <si>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</si>
  <si>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at site checking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</si>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</sst>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276.37731886574329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0.50716840277891606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4.6809606486931443E-2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45939.325744791669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45939.325744791669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45939.325744791669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45939.325744791669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45939.325744791669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45939.325744791669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45939.325744791669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45939.325744791669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45939.325744791669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45939.325744791669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45939.325744791669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45939.325744791669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45939.325744791669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45939.325744791669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45939.325744791669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45939.325744791669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45939.325744791669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45939.325744791669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45939.325744791669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45939.325744791669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45939.325744791669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45939.325744791669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45939.325744791669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45939.325744791669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45939.325744791669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45939.325744791669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45939.325744791669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45939.325744791669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45939.325744791669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45939.325744791669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45939.325744791669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45939.325744791669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45939.325744791669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45939.325744791669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45939.325744791669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45939.325744791669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45939.325744791669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45939.325744791669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45939.325744791669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45939.325744791669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45939.325744791669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45939.325744791669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45939.325744791669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45939.325744791669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45939.325744791669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45939.325744791669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45939.325744791669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45939.325744791669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45939.325744791669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45939.325744791669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45939.325744791669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45939.325744791669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45939.325744791669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45939.325744791669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45939.325744791669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45939.325744791669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45939.325744791669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45939.325744791669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45939.325744791669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45939.325744791669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45939.325744791669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45939.325744791669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45939.325744791669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45939.325744791669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45939.325744791669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45939.325744791669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45939.325744791669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45939.325744791669</v>
      </c>
      <c r="H72" s="145"/>
      <c r="I72" s="143" t="str">
        <f>IFERROR(VLOOKUP(D72,DB!A:F,6,0),"")</f>
        <v/>
      </c>
      <c r="J72" s="65" t="str">
        <f>IFERROR(VLOOKUP(D72,DB!A:G,7,0),"")</f>
        <v/>
      </c>
      <c r="K72" s="147"/>
      <c r="L72" s="148" t="str">
        <f>IFERROR(VLOOKUP(D72,DB!A:I,9,0),"")</f>
        <v/>
      </c>
      <c r="M72" s="70"/>
      <c r="N72" s="70"/>
      <c r="O72" s="70"/>
    </row>
  </sheetData>
  <customSheetViews>
    <customSheetView guid="{F6042A99-DD27-4453-835D-0834D95730CC}" filter="1" showAutoFilter="1">
      <pageMargins left="0" right="0" top="0" bottom="0" header="0" footer="0"/>
      <autoFilter ref="B1:M1" xr:uid="{A48B0A8B-A94C-492D-BF31-2BD525B3BFA3}"/>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132.59866145833803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114.32590682870796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1.4679976855404675E-2</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29502</v>
      </c>
      <c r="E7" s="120" t="s">
        <v>38964</v>
      </c>
      <c r="F7" s="121">
        <v>45939.25849537037</v>
      </c>
      <c r="G7" s="122">
        <f ca="1">IFERROR(NOW()-F7,"-")</f>
        <v>6.7249421299493406E-2</v>
      </c>
      <c r="H7" s="121">
        <v>45939.252245370371</v>
      </c>
      <c r="I7" s="18" t="str">
        <f>IFERROR(VLOOKUP(D7,DB!A:F,6,0),"")</f>
        <v>SCECO-Rental-Genset</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45939.325744791669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45939.325744791669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45939.325744791669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45939.325744791669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45939.325744791669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45939.325744791669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45939.325744791669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45939.325744791669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45939.325744791669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45939.325744791669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45939.325744791669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45939.325744791669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45939.325744791669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45939.325744791669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45939.325744791669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45939.325744791669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45939.325744791669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45939.325744791669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45939.325744791669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45939.325744791669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45939.325744791669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45939.325744791669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45939.325744791669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45939.325744791669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45939.325744791669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45939.325744791669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45939.325744791669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45939.325744791669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45939.325744791669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45939.325744791669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45939.325744791669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45939.325744791669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45939.325744791669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45939.325744791669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45939.325744791669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45939.325744791669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45939.325744791669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45939.325744791669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45939.325744791669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45939.325744791669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45939.325744791669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45939.325744791669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45939.325744791669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45939.325744791669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45939.325744791669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45939.325744791669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45939.325744791669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45939.325744791669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45939.325744791669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45939.325744791669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45939.325744791669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45939.325744791669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45939.325744791669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45939.325744791669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45939.325744791669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45939.325744791669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45939.325744791669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45939.325744791669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45939.325744791669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45939.325744791669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45939.325744791669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45939.325744791669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45939.325744791669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45939.325744791669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45939.325744791669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45939.325744791669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45939.325744791669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45939.325744791669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45939.325744791669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45939.325744791669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45939.325744791669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45939.325744791669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45939.325744791669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45939.325744791669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45939.325744791669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45939.325744791669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45939.325744791669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45939.325744791669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45939.325744791669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45939.325744791669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45939.325744791669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45939.325744791669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45939.325744791669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45939.325744791669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45939.325744791669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45939.325744791669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45939.325744791669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45939.325744791669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45939.325744791669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45939.325744791669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45939.325744791669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45939.325744791669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45939.325744791669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45939.325744791669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45939.325744791669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45939.325744791669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45939.325744791669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45939.325744791669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45939.325744791669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45939.325744791669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45939.325744791669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45939.325744791669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45939.325744791669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45939.325744791669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45939.325744791669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45939.325744791669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45939.325744791669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45939.325744791669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45939.325744791669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45939.325744791669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45939.325744791669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45939.325744791669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45939.325744791669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45939.325744791669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45939.325744791669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45939.325744791669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45939.325744791669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45939.325744791669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45939.325744791669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45939.325744791669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45939.325744791669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45939.325744791669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45939.325744791669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45939.325744791669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45939.325744791669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45939.325744791669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45939.325744791669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45939.325744791669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45939.325744791669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45939.325744791669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45939.325744791669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45939.325744791669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45939.325744791669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45939.325744791669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45939.325744791669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45939.325744791669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45939.325744791669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45939.325744791669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45939.325744791669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45939.325744791669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45939.325744791669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45939.325744791669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45939.325744791669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45939.325744791669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45939.325744791669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45939.325744791669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45939.325744791669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45939.325744791669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45939.325744791669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45939.325744791669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45939.325744791669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45939.325744791669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45939.325744791669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45939.325744791669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45939.325744791669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45939.325744791669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45939.325744791669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45939.325744791669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45939.325744791669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45939.325744791669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45939.325744791669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45939.325744791669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45939.325744791669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45939.325744791669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45939.325744791669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45939.325744791669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45939.325744791669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45939.325744791669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45939.325744791669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45939.325744791669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45939.325744791669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45939.325744791669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45939.325744791669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45939.325744791669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45939.325744791669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45939.325744791669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45939.325744791669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45939.325744791669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45939.325744791669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45939.325744791669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45939.325744791669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45939.325744791669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45939.325744791669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45939.325744791669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45939.325744791669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45939.325744791669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45939.325744791669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45939.325744791669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45939.325744791669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45939.325744791669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45939.325744791669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45939.325744791669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45939.325744791669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45939.325744791669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45939.325744791669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45939.325744791669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45939.325744791669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45939.325744791669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45939.325744791669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45939.325744791669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45939.325744791669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45939.325744791669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45939.325744791669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45939.325744791669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45939.325744791669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45939.325744791669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45939.325744791669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45939.325744791669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45939.325744791669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45939.325744791669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45939.325744791669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45939.325744791669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45939.325744791669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45939.325744791669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45939.325744791669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45939.325744791669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45939.325744791669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45939.325744791669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45939.325744791669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45939.325744791669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45939.325744791669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45939.325744791669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45939.325744791669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45939.325744791669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45939.325744791669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45939.325744791669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45939.325744791669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45939.325744791669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45939.325744791669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45939.325744791669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45939.325744791669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45939.325744791669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45939.325744791669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45939.325744791669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45939.325744791669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45939.325744791669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45939.325744791669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45939.325744791669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45939.325744791669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45939.325744791669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45939.325744791669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45939.325744791669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45939.325744791669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45939.325744791669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45939.325744791669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45939.325744791669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45939.325744791669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45939.325744791669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45939.325744791669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45939.325744791669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45939.325744791669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45939.325744791669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45939.325744791669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45939.325744791669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45939.325744791669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45939.325744791669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45939.325744791669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45939.325744791669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45939.325744791669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45939.325744791669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45939.325744791669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45939.325744791669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45939.325744791669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45939.325744791669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45939.325744791669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45939.325744791669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45939.325744791669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45939.325744791669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45939.325744791669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45939.325744791669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45939.325744791669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45939.325744791669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45939.325744791669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45939.325744791669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45939.325744791669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45939.325744791669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45939.325744791669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45939.325744791669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45939.325744791669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45939.325744791669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45939.325744791669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45939.325744791669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45939.325744791669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45939.325744791669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45939.325744791669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45939.325744791669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45939.325744791669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45939.325744791669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45939.325744791669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45939.325744791669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45939.325744791669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45939.325744791669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45939.325744791669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45939.325744791669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45939.325744791669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45939.325744791669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45939.325744791669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45939.325744791669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45939.325744791669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45939.325744791669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45939.325744791669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45939.325744791669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45939.325744791669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45939.325744791669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45939.325744791669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45939.325744791669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45939.325744791669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45939.325744791669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45939.325744791669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45939.325744791669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45939.325744791669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45939.325744791669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45939.325744791669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45939.325744791669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45939.325744791669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45939.325744791669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45939.325744791669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45939.325744791669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45939.325744791669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45939.325744791669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45939.325744791669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45939.325744791669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45939.325744791669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45939.325744791669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45939.325744791669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45939.325744791669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45939.325744791669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45939.325744791669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45939.325744791669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45939.325744791669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45939.325744791669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45939.325744791669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45939.325744791669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45939.325744791669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45939.325744791669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45939.325744791669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45939.325744791669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45939.325744791669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45939.325744791669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45939.325744791669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45939.325744791669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45939.325744791669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45939.325744791669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45939.325744791669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45939.325744791669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45939.325744791669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45939.325744791669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45939.325744791669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45939.325744791669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45939.325744791669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45939.325744791669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45939.325744791669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45939.325744791669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45939.325744791669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45939.325744791669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45939.325744791669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45939.325744791669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45939.325744791669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45939.325744791669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45939.325744791669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45939.325744791669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45939.325744791669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45939.325744791669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45939.325744791669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45939.325744791669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45939.325744791669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45939.325744791669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45939.325744791669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45939.325744791669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45939.325744791669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45939.325744791669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45939.325744791669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45939.325744791669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45939.325744791669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45939.325744791669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45939.325744791669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45939.325744791669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45939.325744791669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45939.325744791669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45939.325744791669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45939.325744791669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45939.325744791669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45939.325744791669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45939.325744791669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45939.325744791669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45939.325744791669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45939.325744791669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45939.325744791669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45939.325744791669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45939.325744791669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45939.325744791669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45939.325744791669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45939.325744791669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45939.325744791669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45939.325744791669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45939.325744791669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45939.325744791669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45939.325744791669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45939.325744791669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45939.325744791669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45939.325744791669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45939.325744791669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45939.325744791669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45939.325744791669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45939.325744791669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45939.325744791669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45939.325744791669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45939.325744791669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45939.325744791669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45939.325744791669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45939.325744791669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45939.325744791669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45939.325744791669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45939.325744791669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45939.325744791669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45939.325744791669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45939.325744791669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45939.325744791669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45939.325744791669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45939.325744791669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45939.325744791669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45939.325744791669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45939.325744791669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45939.325744791669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45939.325744791669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45939.325744791669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45939.325744791669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45939.325744791669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45939.325744791669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45939.325744791669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45939.325744791669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45939.325744791669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45939.325744791669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45939.325744791669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45939.325744791669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45939.325744791669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45939.325744791669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45939.325744791669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45939.325744791669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45939.325744791669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45939.325744791669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45939.325744791669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45939.325744791669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45939.325744791669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45939.325744791669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45939.325744791669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45939.325744791669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45939.325744791669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45939.325744791669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45939.325744791669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45939.325744791669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45939.325744791669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45939.325744791669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45939.325744791669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45939.325744791669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45939.325744791669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45939.325744791669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45939.325744791669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45939.325744791669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45939.325744791669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45939.325744791669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45939.325744791669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45939.325744791669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45939.325744791669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45939.325744791669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45939.325744791669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45939.325744791669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45939.325744791669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45939.325744791669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45939.325744791669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45939.325744791669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45939.325744791669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45939.325744791669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45939.325744791669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45939.325744791669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45939.325744791669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45939.325744791669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45939.325744791669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45939.325744791669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45939.325744791669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45939.325744791669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45939.325744791669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45939.325744791669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45939.325744791669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45939.325744791669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45939.325744791669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45939.325744791669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45939.325744791669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45939.325744791669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45939.325744791669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45939.325744791669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45939.325744791669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45939.325744791669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45939.325744791669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45939.325744791669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45939.325744791669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45939.325744791669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45939.325744791669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45939.325744791669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45939.325744791669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45939.325744791669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45939.325744791669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45939.325744791669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45939.325744791669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45939.325744791669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45939.325744791669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45939.325744791669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45939.325744791669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45939.325744791669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45939.325744791669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45939.325744791669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45939.325744791669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45939.325744791669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45939.325744791669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45939.325744791669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45939.325744791669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45939.325744791669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45939.325744791669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45939.325744791669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45939.325744791669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45939.325744791669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45939.325744791669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45939.325744791669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45939.325744791669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45939.325744791669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45939.325744791669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45939.325744791669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45939.325744791669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45939.325744791669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45939.325744791669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45939.325744791669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45939.325744791669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45939.325744791669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45939.325744791669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45939.325744791669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45939.325744791669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45939.325744791669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45939.325744791669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45939.325744791669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45939.325744791669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45939.325744791669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45939.325744791669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45939.325744791669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45939.325744791669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45939.325744791669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45939.325744791669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45939.325744791669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45939.325744791669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45939.325744791669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45939.325744791669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45939.325744791669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45939.325744791669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45939.325744791669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45939.325744791669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45939.325744791669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45939.325744791669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45939.325744791669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45939.325744791669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45939.325744791669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45939.325744791669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45939.325744791669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45939.325744791669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45939.325744791669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45939.325744791669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45939.325744791669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45939.325744791669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45939.325744791669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45939.325744791669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45939.325744791669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45939.325744791669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45939.325744791669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45939.325744791669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45939.325744791669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45939.325744791669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45939.325744791669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45939.325744791669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45939.325744791669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45939.325744791669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45939.325744791669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45939.325744791669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45939.325744791669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45939.325744791669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45939.325744791669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45939.325744791669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45939.325744791669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45939.325744791669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45939.325744791669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45939.325744791669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45939.325744791669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45939.325744791669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45939.325744791669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45939.325744791669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45939.325744791669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45939.325744791669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45939.325744791669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45939.325744791669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45939.325744791669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45939.325744791669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45939.325744791669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45939.325744791669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45939.325744791669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45939.325744791669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45939.325744791669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45939.325744791669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45939.325744791669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45939.325744791669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45939.325744791669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45939.325744791669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45939.325744791669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45939.325744791669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45939.325744791669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45939.325744791669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45939.325744791669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45939.325744791669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45939.325744791669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45939.325744791669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45939.325744791669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45939.325744791669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45939.325744791669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45939.325744791669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45939.325744791669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45939.325744791669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45939.325744791669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45939.325744791669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45939.325744791669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45939.325744791669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45939.325744791669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45939.325744791669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45939.325744791669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45939.325744791669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45939.325744791669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45939.325744791669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45939.325744791669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45939.325744791669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45939.325744791669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45939.325744791669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45939.325744791669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45939.325744791669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45939.325744791669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45939.325744791669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45939.325744791669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45939.325744791669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45939.325744791669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45939.325744791669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45939.325744791669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45939.325744791669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45939.325744791669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45939.325744791669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45939.325744791669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45939.325744791669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45939.325744791669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45939.325744791669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45939.325744791669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45939.325744791669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45939.325744791669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45939.325744791669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45939.325744791669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45939.325744791669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45939.325744791669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45939.325744791669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45939.325744791669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45939.325744791669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45939.325744791669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45939.325744791669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45939.325744791669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45939.325744791669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45939.325744791669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45939.325744791669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45939.325744791669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45939.325744791669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45939.325744791669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45939.325744791669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45939.325744791669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45939.325744791669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45939.325744791669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45939.325744791669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45939.325744791669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45939.325744791669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45939.325744791669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45939.325744791669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45939.325744791669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45939.325744791669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45939.325744791669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45939.325744791669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45939.325744791669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45939.325744791669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45939.325744791669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45939.325744791669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45939.325744791669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45939.325744791669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45939.325744791669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45939.325744791669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45939.325744791669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45939.325744791669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45939.325744791669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45939.325744791669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45939.325744791669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45939.325744791669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45939.325744791669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45939.325744791669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45939.325744791669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45939.325744791669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45939.325744791669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45939.325744791669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45939.325744791669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45939.325744791669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45939.325744791669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45939.325744791669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45939.325744791669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45939.325744791669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45939.325744791669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45939.325744791669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45939.325744791669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45939.325744791669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45939.325744791669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45939.325744791669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45939.325744791669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45939.325744791669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45939.325744791669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45939.325744791669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45939.325744791669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45939.325744791669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45939.325744791669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45939.325744791669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45939.325744791669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45939.325744791669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45939.325744791669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45939.325744791669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45939.325744791669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45939.325744791669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45939.325744791669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45939.325744791669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45939.325744791669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45939.325744791669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45939.325744791669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45939.325744791669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45939.325744791669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45939.325744791669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45939.325744791669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45939.325744791669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45939.325744791669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45939.325744791669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45939.325744791669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45939.325744791669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45939.325744791669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45939.325744791669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45939.325744791669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45939.325744791669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45939.325744791669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45939.325744791669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45939.325744791669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45939.325744791669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45939.325744791669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45939.325744791669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45939.325744791669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45939.325744791669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45939.325744791669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45939.325744791669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45939.325744791669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45939.325744791669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45939.325744791669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45939.325744791669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45939.325744791669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45939.325744791669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45939.325744791669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45939.325744791669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45939.325744791669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45939.325744791669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45939.325744791669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45939.325744791669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45939.325744791669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45939.325744791669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45939.325744791669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45939.325744791669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45939.325744791669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45939.325744791669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45939.325744791669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45939.325744791669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45939.325744791669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45939.325744791669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45939.325744791669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45939.325744791669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45939.325744791669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45939.325744791669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45939.325744791669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45939.325744791669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45939.325744791669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45939.325744791669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45939.325744791669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45939.325744791669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45939.325744791669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45939.325744791669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45939.325744791669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45939.325744791669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45939.325744791669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45939.325744791669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45939.325744791669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45939.325744791669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45939.325744791669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45939.325744791669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45939.325744791669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45939.325744791669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45939.325744791669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45939.325744791669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45939.325744791669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45939.325744791669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45939.325744791669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45939.325744791669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45939.325744791669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45939.325744791669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45939.325744791669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45939.325744791669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45939.325744791669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45939.325744791669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45939.325744791669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45939.325744791669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45939.325744791669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45939.325744791669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45939.325744791669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45939.325744791669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45939.325744791669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45939.325744791669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45939.325744791669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45939.325744791669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45939.325744791669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45939.325744791669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45939.325744791669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45939.325744791669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45939.325744791669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45939.325744791669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45939.325744791669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45939.325744791669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45939.325744791669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45939.325744791669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45939.325744791669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45939.325744791669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45939.325744791669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45939.325744791669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45939.325744791669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45939.325744791669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45939.325744791669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45939.325744791669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45939.325744791669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45939.325744791669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45939.325744791669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45939.325744791669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45939.325744791669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45939.325744791669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45939.325744791669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45939.325744791669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45939.325744791669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45939.325744791669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45939.325744791669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45939.325744791669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45939.325744791669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45939.325744791669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45939.325744791669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45939.325744791669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45939.325744791669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45939.325744791669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45939.325744791669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45939.325744791669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45939.325744791669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45939.325744791669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45939.325744791669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45939.325744791669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45939.325744791669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45939.325744791669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45939.325744791669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45939.325744791669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45939.325744791669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45939.325744791669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45939.325744791669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45939.325744791669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45939.325744791669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45939.325744791669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45939.325744791669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45939.325744791669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45939.325744791669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45939.325744791669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45939.325744791669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45939.325744791669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45939.325744791669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45939.325744791669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45939.325744791669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45939.325744791669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45939.325744791669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45939.325744791669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45939.325744791669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45939.325744791669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45939.325744791669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45939.325744791669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45939.325744791669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45939.325744791669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45939.325744791669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45939.325744791669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45939.325744791669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45939.325744791669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45939.325744791669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45939.325744791669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45939.325744791669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45939.325744791669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45939.325744791669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45939.325744791669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45939.325744791669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45939.325744791669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45939.325744791669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45939.325744791669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45939.325744791669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45939.325744791669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45939.325744791669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45939.325744791669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45939.325744791669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45939.325744791669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45939.325744791669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45939.325744791669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45939.325744791669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45939.325744791669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45939.325744791669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45939.325744791669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45939.325744791669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45939.325744791669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45939.325744791669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45939.325744791669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45939.325744791669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45939.325744791669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45939.325744791669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45939.325744791669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45939.325744791669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45939.325744791669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45939.325744791669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45939.325744791669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45939.325744791669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45939.325744791669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45939.325744791669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45939.325744791669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45939.325744791669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45939.325744791669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45939.325744791669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45939.325744791669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45939.325744791669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45939.325744791669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45939.325744791669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45939.325744791669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45939.325744791669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45939.325744791669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45939.325744791669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45939.325744791669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45939.325744791669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45939.325744791669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45939.325744791669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45939.325744791669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45939.325744791669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45939.325744791669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45939.325744791669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45939.325744791669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45939.325744791669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45939.325744791669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45939.325744791669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45939.325744791669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45939.325744791669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45939.325744791669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45939.325744791669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45939.325744791669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45939.325744791669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45939.325744791669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45939.325744791669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45939.325744791669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45939.325744791669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45939.325744791669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45939.325744791669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45939.325744791669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45939.325744791669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45939.325744791669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45939.325744791669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45939.325744791669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45939.325744791669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45939.325744791669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45939.325744791669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45939.325744791669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45939.325744791669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45939.325744791669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45939.325744791669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45939.325744791669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45939.325744791669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45939.325744791669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45939.325744791669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45939.325744791669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45939.325744791669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45939.325744791669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45939.325744791669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45939.325744791669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45939.325744791669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45939.325744791669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45939.325744791669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45939.325744791669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45939.325744791669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45939.325744791669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45939.325744791669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45939.325744791669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45939.325744791669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45939.325744791669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45939.325744791669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45939.325745023147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45939.325745023147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45939.325745023147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45939.325745023147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45939.325745023147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45939.325745023147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45939.325745023147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45939.325745023147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45939.325745023147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45939.325745023147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45939.325745023147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45939.325745023147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45939.325745023147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45939.325745023147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45939.325745023147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45939.325745023147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45939.325745023147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45939.325745023147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45939.325745023147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45939.325745023147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45939.325745023147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45939.325745023147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45939.325745023147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45939.325745023147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45939.325745023147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45939.325745023147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45939.325745023147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45939.325745023147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45939.325745023147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45939.325745023147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45939.325745023147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45939.325745023147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45939.325745023147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45939.325745023147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45939.325745023147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45939.325745023147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45939.325745023147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45939.325745023147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45939.325745023147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45939.325745023147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45939.325745023147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45939.325745023147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45939.325745023147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45939.325745023147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45939.325745023147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45939.325745023147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45939.325745023147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45939.325745023147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45939.325745023147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45939.325745023147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45939.325745023147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45939.325745023147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45939.325745023147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45939.325745023147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45939.325745023147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45939.325745023147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45939.325745023147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45939.325745023147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45939.325745023147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45939.325745023147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45939.325745023147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45939.325745023147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45939.325745023147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45939.325745023147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45939.325745023147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45939.325745023147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45939.325745023147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45939.325745023147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45939.325745023147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45939.325745023147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45939.325745023147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45939.325745023147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45939.325745023147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45939.325745023147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45939.325745023147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45939.325745023147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45939.325745023147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45939.325745023147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45939.325745023147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45939.325745023147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45939.325745023147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45939.325745023147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45939.325745023147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45939.325745023147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45939.325745023147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45939.325745023147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45939.325745023147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45939.325745023147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45939.325745023147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45939.325745023147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45939.325745023147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45939.325745023147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45939.325745023147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45939.325745023147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45939.325745023147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45939.325745023147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45939.325745023147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45939.325745023147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45939.325745023147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45939.325745023147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45939.325745023147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45939.325745023147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45939.325745023147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45939.325745023147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45939.325745023147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45939.325745023147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45939.325745023147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45939.325745023147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45939.325745023147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45939.325745023147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45939.325745023147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45939.325745023147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45939.325745023147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45939.325745023147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45939.325745023147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45939.325745023147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45939.325745023147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45939.325745023147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45939.325745023147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45939.325745023147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45939.325745023147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45939.325745023147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45939.325745023147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45939.325745023147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45939.325745023147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45939.325745023147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45939.325745023147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45939.325745023147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45939.325745023147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45939.325745023147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45939.325745023147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45939.325745023147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45939.325745023147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45939.325745023147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45939.325745023147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45939.325745023147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45939.325745023147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45939.325745023147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45939.325745023147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45939.325745023147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45939.325745023147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45939.325745023147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45939.325745023147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45939.325745023147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45939.325745023147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45939.325745023147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45939.325745023147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45939.325745023147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45939.325745023147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45939.325745023147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45939.325745023147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45939.325745023147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45939.325745023147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45939.325745023147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45939.325745023147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45939.325745023147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45939.325745023147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45939.325745023147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45939.325745023147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45939.325745023147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45939.325745023147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45939.325745023147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45939.325745023147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45939.325745023147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45939.325745023147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45939.325745023147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45939.325745023147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45939.325745023147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45939.325745023147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45939.325745023147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45939.325745023147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45939.325745023147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45939.325745023147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45939.325745023147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45939.325745023147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45939.325745023147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45939.325745023147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45939.325745023147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45939.325745023147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45939.325745023147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45939.325745023147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45939.325745023147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45939.325745023147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45939.325745023147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45939.325745023147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45939.325745023147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45939.325745023147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45939.325745023147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45939.325745023147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45939.325745023147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45939.325745023147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45939.325745023147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45939.325745023147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45939.325745023147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45939.325745023147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45939.325745023147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45939.325745023147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45939.325745023147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45939.325745023147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45939.325745023147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45939.325745023147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45939.325745023147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45939.325745023147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45939.325745023147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45939.325745023147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45939.325745023147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45939.325745023147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45939.325745023147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45939.325745023147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45939.325745023147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45939.325745023147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45939.325745023147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45939.325745023147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45939.325745023147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45939.325745023147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45939.325745023147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45939.325745023147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45939.325745023147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45939.325745023147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45939.325745023147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45939.325745023147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45939.325745023147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45939.325745023147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45939.325745023147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45939.325745023147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45939.325745023147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45939.325745023147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45939.325745023147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45939.325745023147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45939.325745023147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45939.325745023147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45939.325745023147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45939.325745023147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45939.325745023147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45939.325745023147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45939.325745023147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45939.325745023147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45939.325745023147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45939.325745023147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45939.325745023147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45939.325745023147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45939.325745023147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45939.325745023147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45939.325745023147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45939.325745023147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45939.325745023147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45939.325745023147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45939.325745023147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45939.325745023147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45939.325745023147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45939.325745023147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45939.325745023147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45939.325745023147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45939.325745023147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45939.325745023147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45939.325745023147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45939.325745023147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45939.325745023147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45939.325745023147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45939.325745023147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45939.325745023147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45939.325745023147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45939.325745023147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45939.325745023147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45939.325745023147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45939.325745023147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45939.325745023147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45939.325745023147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45939.325745023147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45939.325745023147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45939.325745023147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45939.325745023147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45939.325745023147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45939.325745023147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45939.325745023147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45939.325745023147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45939.325745023147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45939.325745023147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45939.325745023147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45939.325745023147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45939.325745023147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45939.325745023147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45939.325745023147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45939.325745023147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45939.325745023147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45939.325745023147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45939.325745023147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45939.325745023147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45939.325745023147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45939.325745023147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45939.325745023147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45939.325745023147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45939.325745023147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45939.325745023147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45939.325745023147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45939.325745023147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45939.325745023147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45939.325745023147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45939.325745023147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45939.325745023147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45939.325745023147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45939.325745023147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45939.325745023147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45939.325745023147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45939.325745023147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45939.325745023147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45939.325745023147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45939.325745023147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45939.325745023147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45939.325745023147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45939.325745023147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45939.325745023147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45939.325745023147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45939.325745023147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45939.325745023147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45939.325745023147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45939.325745023147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45939.325745023147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45939.325745023147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45939.325745023147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45939.325745023147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45939.325745023147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45939.325745023147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45939.325745023147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45939.325745023147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45939.325745023147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45939.325745023147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45939.325745023147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45939.325745023147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45939.325745023147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45939.325745023147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45939.325745023147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45939.325745023147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45939.325745023147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45939.325745023147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45939.325745023147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45939.325745023147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45939.325745023147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45939.325745023147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45939.325745023147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45939.325745023147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45939.325745023147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45939.325745023147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45939.325745023147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45939.325745023147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45939.325745023147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45939.325745023147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45939.325745023147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45939.325745023147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45939.325745023147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45939.325745023147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45939.325745023147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45939.325745023147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45939.325745023147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45939.325745023147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45939.325745023147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45939.325745023147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45939.325745023147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45939.325745023147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45939.325745023147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45939.325745023147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45939.325745023147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45939.325745023147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45939.325745023147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45939.325745023147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45939.325745023147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45939.325745023147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45939.325745023147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45939.325745023147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45939.325745023147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45939.325745023147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45939.325745023147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45939.325745023147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45939.325745023147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45939.325745023147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45939.325745023147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45939.325745023147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45939.325745023147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45939.325745023147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45939.325745023147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45939.325745023147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45939.325745023147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45939.325745023147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45939.325745023147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45939.325745023147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45939.325745023147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45939.325745023147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45939.325745023147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45939.325745023147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235.84502719907323</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c r="G3" s="132">
        <f ca="1">IFERROR(NOW()-F3,"")</f>
        <v>45939.325744791669</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37634</v>
      </c>
      <c r="E4" s="130" t="s">
        <v>38964</v>
      </c>
      <c r="F4" s="131">
        <v>45939.310243055559</v>
      </c>
      <c r="G4" s="132">
        <f ca="1">IFERROR(NOW()-F4,"")</f>
        <v>1.5501736110309139E-2</v>
      </c>
      <c r="H4" s="131">
        <v>45939.304351851853</v>
      </c>
      <c r="I4" s="127" t="str">
        <f>IFERROR(VLOOKUP(D4,DB!A:F,6,0),"")</f>
        <v>SCECO</v>
      </c>
      <c r="J4" s="127" t="str">
        <f>IFERROR(VLOOKUP(D4,DB!A:G,7,0),"")</f>
        <v>Dead</v>
      </c>
      <c r="K4" s="134" t="s">
        <v>39065</v>
      </c>
      <c r="L4" s="129" t="str">
        <f>IFERROR(VLOOKUP(D4,DB!A:I,9,0),"")</f>
        <v>Latis</v>
      </c>
    </row>
    <row r="5" spans="1:16" ht="15" customHeight="1">
      <c r="A5" s="127"/>
      <c r="B5" s="127" t="str">
        <f>IFERROR(VLOOKUP(D5,DB!A:K,11,0),"")</f>
        <v/>
      </c>
      <c r="C5" s="128"/>
      <c r="D5" s="129"/>
      <c r="E5" s="130"/>
      <c r="F5" s="131"/>
      <c r="G5" s="132">
        <f ca="1">IFERROR(NOW()-F5,"")</f>
        <v>45939.325744791669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45939.325744791669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45939.325744791669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45939.325744791669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45939.325744791669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45939.325744791669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45939.325744791669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45939.325744791669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45939.325744791669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45939.325744791669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45939.325744791669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45939.325744791669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45939.325744791669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45939.325744791669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45939.325744791669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45939.325744791669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45939.325744791669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45939.325744791669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45939.325744791669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45939.325744791669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45939.325744791669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45939.325744791669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45939.325744791669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45939.325744791669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45939.325744791669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45939.325744791669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45939.325744791669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45939.325744791669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45939.325744791669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45939.325744791669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45939.325744791669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45939.325744791669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45939.325744791669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45939.325744791669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45939.325744791669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45939.325744791669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45939.325744791669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45939.325744791669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45939.325744791669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45939.325744791669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45939.325744791669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45939.325744791669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45939.325744791669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45939.325744791669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45939.325744791669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45939.325744791669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45939.325744791669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45939.325744791669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45939.325744791669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45939.325744791669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45939.325744791669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45939.325744791669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45939.325744791669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45939.325744791669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45939.325744791669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45939.325744791669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45939.325744791669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45939.325744791669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45939.325744791669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45939.325744791669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45939.325744791669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45939.325744791669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45939.325744791669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45939.325744791669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45939.325744791669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45939.325744791669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45939.325744791669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45939.325744791669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45939.325744791669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45939.325744791669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45939.325744791669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45939.325744791669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45939.325744791669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45939.325744791669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45939.325744791669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45939.325744791669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45939.325744791669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45939.325744791669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45939.325744791669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45939.325744791669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45939.325744791669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45939.325744791669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45939.325744791669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45939.325744791669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45939.325744791669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45939.325744791669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45939.325744791669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45939.325744791669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45939.325744791669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45939.325744791669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45939.325744791669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45939.325744791669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45939.325744791669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45939.325744791669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45939.325744791669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45939.325744791669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45939.325744791669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45939.325744791669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45939.325744791669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45939.325744791669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45939.325744791669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45939.325744791669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45939.325744791669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45939.325744791669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45939.325744791669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45939.325744791669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45939.325744791669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45939.325744791669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45939.325744791669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45939.325744791669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45939.325744791669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45939.325744791669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45939.325744791669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45939.325744791669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45939.325744791669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45939.325744791669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45939.325744791669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45939.325744791669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45939.325744791669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45939.325744791669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45939.325744791669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45939.325744791669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45939.325744791669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45939.325744791669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45939.325744791669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45939.325744791669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45939.325744791669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45939.325744791669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45939.325744791669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45939.325744791669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45939.325744791669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45939.325744791669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45939.325744791669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45939.325744791669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45939.325744791669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45939.325744791669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45939.325744791669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45939.325744791669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45939.325744791669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45939.325744791669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45939.325744791669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45939.325744791669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45939.325744791669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45939.325744791669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45939.325744791669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45939.325744791669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45939.325744791669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45939.325744791669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45939.325744791669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45939.325744791669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45939.325744791669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45939.325744791669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45939.325744791669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45939.325744791669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45939.325744791669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45939.325744791669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45939.325744791669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45939.325744791669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45939.325744791669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45939.325744791669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45939.325744791669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45939.325744791669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45939.325744791669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45939.325744791669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45939.325744791669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45939.325744791669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45939.325744791669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45939.325744791669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45939.325744791669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45939.325744791669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45939.325744791669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45939.325744791669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45939.325744791669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45939.325744791669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45939.325744791669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45939.325744791669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45939.325744791669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45939.325744791669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45939.325744791669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45939.325744791669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45939.325744791669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45939.325744791669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45939.325744791669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45939.325744791669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45939.325744791669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45939.325744791669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45939.325744791669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45939.325744791669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45939.325744791669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45939.325744791669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45939.325744791669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45939.325744791669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45939.325744791669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45939.325744791669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45939.325744791669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45939.325744791669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45939.325744791669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45939.325744791669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45939.325744791669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45939.325744791669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45939.325744791669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45939.325744791669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45939.325744791669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45939.325744791669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45939.325744791669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45939.325744791669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45939.325744791669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45939.325744791669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45939.325744791669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45939.325744791669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45939.325744791669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45939.325744791669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45939.325744791669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45939.325744791669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45939.325744791669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45939.325744791669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45939.325744791669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45939.325744791669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45939.325744791669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45939.325744791669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45939.325744791669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45939.325744791669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45939.325744791669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45939.325744791669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45939.325744791669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45939.325744791669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45939.325744791669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45939.325744791669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45939.325744791669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45939.325744791669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45939.325744791669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45939.325744791669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45939.325744791669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45939.325744791669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45939.325744791669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45939.325744791669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45939.325744791669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45939.325744791669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45939.325744791669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45939.325744791669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45939.325744791669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45939.325744791669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45939.325744791669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45939.325744791669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45939.325744791669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45939.325744791669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45939.325744791669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45939.325744791669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45939.325744791669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45939.325744791669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45939.325744791669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45939.325744791669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45939.325744791669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45939.325744791669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45939.325744791669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45939.325744791669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45939.325744791669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45939.325744791669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45939.325744791669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45939.325744791669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45939.325744791669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45939.325744791669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45939.325744791669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45939.325744791669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45939.325744791669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45939.325744791669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45939.325744791669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45939.325744791669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45939.325744791669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45939.325744791669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45939.325744791669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45939.325744791669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45939.325744791669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45939.325744791669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45939.325744791669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45939.325744791669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45939.325744791669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45939.325744791669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45939.325744791669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45939.325744791669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45939.325744791669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45939.325744791669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45939.325744791669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45939.325744791669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45939.325744791669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45939.325744791669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45939.325744791669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45939.325744791669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45939.325744791669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45939.325744791669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45939.325744791669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45939.325744791669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45939.325744791669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45939.325744791669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45939.325744791669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45939.325744791669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45939.325744791669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45939.325744791669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45939.325744791669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45939.325744791669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45939.325744791669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45939.325744791669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45939.325744791669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45939.325744791669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45939.325744791669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45939.325744791669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45939.325744791669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45939.325744791669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45939.325744791669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45939.325744791669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45939.325744791669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45939.325744791669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45939.325744791669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45939.325744791669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45939.325744791669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45939.325744791669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45939.325744791669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45939.325744791669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45939.325744791669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45939.325744791669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45939.325744791669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45939.325744791669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45939.325744791669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45939.325744791669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45939.325744791669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45939.325744791669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45939.325744791669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45939.325744791669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45939.325744791669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45939.325744791669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45939.325744791669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45939.325744791669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45939.325744791669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45939.325744791669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45939.325744791669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45939.325744791669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45939.325744791669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45939.325744791669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45939.325744791669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45939.325744791669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45939.325744791669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45939.325744791669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45939.325744791669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45939.325744791669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45939.325744791669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45939.325744791669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45939.325744791669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45939.325744791669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45939.325744791669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45939.325744791669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45939.325744791669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45939.325744791669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45939.325744791669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45939.325744791669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45939.325744791669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45939.325744791669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45939.325744791669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45939.325744791669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45939.325744791669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45939.325744791669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45939.325744791669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45939.325744791669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45939.325744791669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45939.325744791669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45939.325744791669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45939.325744791669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45939.325744791669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45939.325744791669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45939.325744791669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45939.325744791669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45939.325744791669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45939.325744791669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45939.325744791669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45939.325744791669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45939.325744791669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45939.325744791669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45939.325744791669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45939.325744791669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45939.325744791669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45939.325744791669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45939.325744791669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45939.325744791669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45939.325744791669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45939.325744791669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45939.325744791669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45939.325744791669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45939.325744791669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45939.325744791669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45939.325744791669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45939.325744791669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45939.325744791669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45939.325744791669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45939.325744791669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45939.325744791669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45939.325744791669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45939.325744791669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45939.325744791669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45939.325744791669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45939.325744791669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45939.325744791669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45939.325744791669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45939.325744791669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45939.325744791669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45939.325744791669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45939.325744791669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45939.325744791669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45939.325744791669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45939.325744791669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45939.325744791669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45939.325744791669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45939.325744791669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45939.325744791669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45939.325744791669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45939.325744791669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45939.325744791669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45939.325744791669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45939.325744791669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45939.325744791669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45939.325744791669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45939.325744791669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45939.325744791669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45939.325744791669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45939.325744791669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45939.325744791669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45939.325744791669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45939.325744791669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45939.325744791669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45939.325744791669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45939.325744791669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45939.325744791669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45939.325744791669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45939.325744791669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45939.325744791669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45939.325744791669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45939.325744791669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45939.325744791669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45939.325744791669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45939.325744791669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45939.325744791669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45939.325744791669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45939.325744791669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45939.325744791669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45939.325744791669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45939.325744791669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45939.325744791669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45939.325744791669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45939.325744791669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45939.325744791669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45939.325744791669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45939.325744791669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45939.325744791669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45939.325744791669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45939.325744791669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45939.325744791669</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45939.325744791669</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8">
        <f ca="1">IFERROR(NOW()-F2,"")</f>
        <v>47.493684606481111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8">
        <f ca="1">IFERROR(NOW()-F3,"")</f>
        <v>13.136867476852785</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ca="1">IFERROR(NOW()-F4,"")</f>
        <v>1.4760995371034369E-2</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35993</v>
      </c>
      <c r="E5" s="37" t="s">
        <v>38964</v>
      </c>
      <c r="F5" s="38">
        <v>45939.315555555557</v>
      </c>
      <c r="G5" s="39">
        <f t="shared" ref="G5:G27" ca="1" si="0">IFERROR(NOW()-F5,"")</f>
        <v>1.0189236112637445E-2</v>
      </c>
      <c r="H5" s="38">
        <v>45939.309733796297</v>
      </c>
      <c r="I5" s="37" t="str">
        <f>IFERROR(VLOOKUP(D5,DB!A:F,6,0),"")</f>
        <v>Generator-DG</v>
      </c>
      <c r="J5" s="37" t="str">
        <f>IFERROR(VLOOKUP(D5,DB!A:G,7,0),"")</f>
        <v>Weak</v>
      </c>
      <c r="K5" s="37" t="s">
        <v>39073</v>
      </c>
      <c r="L5" s="37" t="str">
        <f>IFERROR(VLOOKUP(D5,DB!A:I,9,0),"")</f>
        <v>Latis</v>
      </c>
    </row>
    <row r="6" spans="1:13" ht="15">
      <c r="A6" s="37"/>
      <c r="B6" s="37" t="str">
        <f>IFERROR(VLOOKUP(D6,DB!A:K,11,0),"")</f>
        <v/>
      </c>
      <c r="C6" s="37"/>
      <c r="D6"/>
      <c r="E6" s="37"/>
      <c r="F6" s="38"/>
      <c r="G6" s="39">
        <f t="shared" ca="1" si="0"/>
        <v>45939.325744791669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45939.325744791669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45939.325744791669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45939.325744791669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45939.325744791669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45939.325744791669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45939.325744791669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45939.325744791669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45939.325744791669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45939.325744791669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45939.325744791669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45939.325744791669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45939.325744791669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45939.325744791669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45939.325744791669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45939.325744791669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45939.325744791669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45939.325744791669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45939.325744791669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45939.325744791669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45939.325744791669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45939.325744791669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45939.325744791669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45939.325744791669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45939.325744791669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45939.325744791669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45939.325744791669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45939.325744791669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45939.325744791669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45939.325744791669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45939.325744791669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45939.325744791669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45939.325744791669</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45939.325744791669</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45939.325744791669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45939.325744791669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45939.325744791669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45939.325744791669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45939.325744791669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45939.325744791669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45939.325744791669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45939.325744791669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45939.325744791669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45939.325744791669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45939.325744791669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45939.325744791669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45939.325744791669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45939.325744791669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45939.325744791669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45939.325744791669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45939.325744791669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45939.325744791669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45939.325744791669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45939.325744791669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45939.325744791669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45939.325744791669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45939.325744791669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45939.325744791669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45939.325744791669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45939.325744791669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45939.325744791669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45939.325744791669</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45939.325744791669</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45939.325744791669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45939.325744791669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45939.325744791669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45939.325744791669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45939.325744791669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45939.325744791669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45939.325744791669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45939.325744791669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45939.325744791669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45939.325744791669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45939.325744791669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45939.325744791669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45939.325744791669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45939.325744791669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45939.325744791669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45939.325744791669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45939.325744791669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45939.325744791669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45939.325744791669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45939.325744791669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45939.325744791669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45939.325744791669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45939.325744791669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45939.325744791669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45939.325744791669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45939.325744791669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45939.325744791669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45939.325744791669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45939.325744791669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45939.325744791669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45939.325744791669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45939.325744791669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45939.325744791669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45939.325744791669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45939.325744791669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45939.325744791669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45939.325744791669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45939.325744791669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45939.325744791669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45939.325744791669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45939.325744791669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45939.325744791669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45939.325744791669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45939.325744791669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45939.325744791669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45939.325744791669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45939.325744791669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45939.325744791669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45939.325744791669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45939.325744791669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45939.325744791669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45939.325744791669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45939.325744791669</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45939.325744791669</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12.552897569446941</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45939.325744791669</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5.4447725694481051</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4.3834994212957099</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45939.325744791669</v>
      </c>
      <c r="H6" s="155">
        <v>45937.667847222219</v>
      </c>
      <c r="I6" s="150" t="str">
        <f>IFERROR(VLOOKUP(D6,DB!A:F,6,0),"")</f>
        <v>SCECO</v>
      </c>
      <c r="J6" s="150" t="str">
        <f>IFERROR(VLOOKUP(D6,DB!A:G,7,0),"")</f>
        <v>Weak</v>
      </c>
      <c r="K6" s="156" t="s">
        <v>39080</v>
      </c>
      <c r="L6" s="150" t="str">
        <f>IFERROR(VLOOKUP(D6,DB!A:I,9,0),"")</f>
        <v>Latis</v>
      </c>
    </row>
    <row r="7" spans="1:16383" ht="31.5" customHeight="1">
      <c r="A7" s="162" t="s">
        <v>39081</v>
      </c>
      <c r="B7" s="162" t="str">
        <f>IFERROR(VLOOKUP(D7,DB!A:K,11,0),"")</f>
        <v>R6</v>
      </c>
      <c r="C7" s="162">
        <v>1</v>
      </c>
      <c r="D7" s="150" t="s">
        <v>35484</v>
      </c>
      <c r="E7" s="162" t="s">
        <v>38964</v>
      </c>
      <c r="F7" s="169">
        <v>45939.275243055556</v>
      </c>
      <c r="G7" s="152">
        <f ca="1">IFERROR(NOW()-F7,"-")</f>
        <v>5.0501736113801599E-2</v>
      </c>
      <c r="H7" s="169">
        <v>45939.269467592596</v>
      </c>
      <c r="I7" s="162" t="str">
        <f>IFERROR(VLOOKUP(D7,DB!A:F,6,0),"")</f>
        <v>SCECO</v>
      </c>
      <c r="J7" s="162" t="str">
        <f>IFERROR(VLOOKUP(D7,DB!A:G,7,0),"")</f>
        <v>Dead+No BB Design</v>
      </c>
      <c r="K7" s="162" t="s">
        <v>39082</v>
      </c>
      <c r="L7" s="162" t="str">
        <f>IFERROR(VLOOKUP(D7,DB!A:I,9,0),"")</f>
        <v>Latis</v>
      </c>
    </row>
    <row r="8" spans="1:16383" ht="31.5" customHeight="1">
      <c r="A8" s="162"/>
      <c r="B8" s="162" t="str">
        <f>IFERROR(VLOOKUP(D8,DB!A:K,11,0),"")</f>
        <v/>
      </c>
      <c r="C8" s="162"/>
      <c r="D8" s="161"/>
      <c r="E8" s="162"/>
      <c r="F8" s="162"/>
      <c r="G8" s="152">
        <f ca="1">IFERROR(NOW()-F8,"-")</f>
        <v>45939.325744791669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45939.325744791669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45939.325744791669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45939.325744791669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45939.325744791669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45939.325744791669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45939.325744791669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45939.325744791669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45939.325744791669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45939.325744791669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45939.325744791669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45939.325744791669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45939.325744791669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45939.325744791669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45939.325744791669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45939.325744791669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45939.325744791669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45939.325744791669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45939.325744791669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45939.325744791669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45939.325744791669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45939.325744791669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45939.325744791669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45939.325744791669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45939.325744791669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45939.325744791669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45939.325744791669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45939.325744791669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45939.325744791669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45939.325744791669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45939.325744791669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45939.325744791669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45939.325744791669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45939.325744791669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45939.325744791669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45939.325744791669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45939.325744791669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45939.325744791669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45939.325744791669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45939.325744791669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45939.325744791669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45939.325744791669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45939.325744791669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45939.325744791669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45939.325744791669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45939.325744791669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45939.325744791669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45939.325744791669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45939.325744791669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45939.325744791669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45939.325744791669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45939.325744791669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45939.325744791669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45939.325744791669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45939.325744791669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45939.325744791669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45939.325744791669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45939.325744791669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45939.325744791669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45939.325744791669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45939.325744791669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45939.325744791669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45939.325744791669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45939.325744791669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45939.325744791669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45939.325744791669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45939.325744791669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45939.325744791669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45939.325744791669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45939.325744791669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45939.325744791669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45939.325744791669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45939.325744791669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45939.325744791669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45939.325744791669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45939.325744791669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45939.325744791669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45939.325744791669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45939.325744791669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45939.325744791669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45939.325744791669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45939.325744791669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45939.325744791669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45939.325744791669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45939.325744791669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45939.325744791669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45939.325744791669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45939.325744791669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45939.325744791669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45939.325744791669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45939.325744791669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45939.325744791669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45939.325744791669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45939.325744791669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45939.325744791669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45939.325744791669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45939.325744791669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45939.325744791669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45939.325744791669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45939.325744791669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45939.325744791669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45939.325744791669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45939.325744791669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45939.325744791669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45939.325744791669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45939.325744791669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45939.325744791669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45939.325744791669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45939.325744791669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45939.325744791669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45939.325744791669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45939.325744791669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45939.325744791669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45939.325744791669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45939.325744791669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45939.325744791669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45939.325744791669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45939.325744791669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45939.325744791669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45939.325744791669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45939.325744791669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45939.325744791669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45939.325744791669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45939.325744791669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45939.325744791669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45939.325744791669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45939.325744791669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45939.325744791669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45939.325744791669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45939.325744791669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45939.325744791669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45939.325744791669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45939.325744791669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45939.325744791669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45939.325744791669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45939.325744791669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45939.325744791669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45939.325744791669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45939.325744791669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45939.325744791669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45939.325744791669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45939.325744791669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45939.325744791669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45939.325744791669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45939.325744791669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45939.325744791669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45939.325744791669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45939.325744791669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45939.325744791669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45939.325744791669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45939.325744791669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45939.325744791669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45939.325744791669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45939.325744791669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45939.325744791669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45939.325744791669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45939.325744791669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45939.325744791669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45939.325744791669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45939.325744791669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45939.325744791669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45939.325744791669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45939.325744791669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45939.325744791669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45939.325744791669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45939.325744791669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45939.325744791669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45939.325744791669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45939.325744791669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45939.325744791669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45939.325744791669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45939.325744791669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45939.325744791669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45939.325744791669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45939.325744791669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45939.325744791669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45939.325744791669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45939.325744791669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45939.325744791669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45939.325744791669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45939.325744791669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45939.325744791669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45939.325744791669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45939.325744791669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45939.325744791669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45939.325744791669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45939.325744791669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45939.325744791669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45939.325744791669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45939.325744791669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45939.325744791669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45939.325744791669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45939.325744791669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45939.325744791669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45939.325744791669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45939.325744791669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45939.325744791669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45939.325744791669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45939.325744791669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45939.325744791669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45939.325744791669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45939.325744791669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45939.325744791669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45939.325744791669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45939.325744791669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45939.325744791669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45939.325744791669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45939.325744791669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45939.325744791669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45939.325744791669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