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582" documentId="13_ncr:1_{F6CB121F-512D-4AA6-A0C1-0FB36C537598}" xr6:coauthVersionLast="47" xr6:coauthVersionMax="47" xr10:uidLastSave="{82CBDCF4-4595-45B5-98CB-49F8DB3EAE3C}"/>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9" i="6" l="1"/>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7" i="6"/>
  <c r="G8" i="6"/>
  <c r="L7" i="6"/>
  <c r="L8" i="6"/>
  <c r="L9" i="6"/>
  <c r="L10" i="6"/>
  <c r="L11" i="6"/>
  <c r="L12" i="6"/>
  <c r="L13" i="6"/>
  <c r="L14" i="6"/>
  <c r="L15" i="6"/>
  <c r="L16" i="6"/>
  <c r="L17" i="6"/>
  <c r="L18" i="6"/>
  <c r="L19" i="6"/>
  <c r="I7" i="6"/>
  <c r="J7" i="6"/>
  <c r="I8" i="6"/>
  <c r="J8" i="6"/>
  <c r="I9" i="6"/>
  <c r="J9" i="6"/>
  <c r="I10" i="6"/>
  <c r="J10" i="6"/>
  <c r="I11" i="6"/>
  <c r="J11" i="6"/>
  <c r="I12" i="6"/>
  <c r="J12"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I2" i="6"/>
  <c r="I5" i="6"/>
  <c r="L2" i="6"/>
  <c r="L5" i="6"/>
  <c r="L4" i="6"/>
  <c r="J5" i="6"/>
  <c r="J2" i="6"/>
  <c r="J4" i="6"/>
  <c r="I4" i="6"/>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8" i="5"/>
  <c r="J8" i="5"/>
  <c r="I8" i="5"/>
  <c r="G8" i="5"/>
  <c r="B8" i="5"/>
  <c r="L4" i="5"/>
  <c r="L5" i="5"/>
  <c r="L6" i="5"/>
  <c r="L7" i="5"/>
  <c r="J4" i="5"/>
  <c r="J5" i="5"/>
  <c r="J6" i="5"/>
  <c r="J7" i="5"/>
  <c r="I4" i="5"/>
  <c r="I5" i="5"/>
  <c r="I6" i="5"/>
  <c r="I7" i="5"/>
  <c r="G4" i="5"/>
  <c r="G5" i="5"/>
  <c r="G6" i="5"/>
  <c r="G7" i="5"/>
  <c r="B4" i="5"/>
  <c r="B5" i="5"/>
  <c r="B6" i="5"/>
  <c r="B7"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B8" i="6"/>
  <c r="B9" i="6"/>
  <c r="B10" i="6"/>
  <c r="B11" i="6"/>
  <c r="B12" i="6"/>
  <c r="B13" i="6"/>
  <c r="I13" i="6"/>
  <c r="J13" i="6"/>
  <c r="B14" i="6"/>
  <c r="I14" i="6"/>
  <c r="J14" i="6"/>
  <c r="B15" i="6"/>
  <c r="I15" i="6"/>
  <c r="J15" i="6"/>
  <c r="B16" i="6"/>
  <c r="I16" i="6"/>
  <c r="J16" i="6"/>
  <c r="B17" i="6"/>
  <c r="I17" i="6"/>
  <c r="J17" i="6"/>
  <c r="B18" i="6"/>
  <c r="I18" i="6"/>
  <c r="J18" i="6"/>
  <c r="B19" i="6"/>
  <c r="I19" i="6"/>
  <c r="J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alcChain>
</file>

<file path=xl/sharedStrings.xml><?xml version="1.0" encoding="utf-8"?>
<sst xmlns="http://schemas.openxmlformats.org/spreadsheetml/2006/main" count="178579" uniqueCount="39071">
  <si>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</si>
  <si>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</si>
  <si>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</si>
  <si>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</si>
  <si>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</si>
  <si>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</si>
  <si>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</si>
  <si>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</si>
  <si>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</si>
  <si>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</si>
  <si>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</si>
  <si>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</si>
  <si>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</si>
  <si>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</si>
  <si>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</si>
  <si>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</si>
  <si>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</si>
  <si>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</si>
  <si>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</si>
  <si>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</si>
  <si>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</si>
  <si>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</si>
  <si>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</si>
  <si>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</si>
  <si>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</si>
  <si>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</si>
  <si>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</si>
  <si>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</si>
  <si>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</si>
  <si>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</si>
  <si>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</si>
  <si>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</si>
  <si>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</si>
  <si>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</si>
  <si>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</si>
  <si>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</si>
  <si>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</si>
  <si>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</si>
  <si>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</si>
  <si>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</si>
  <si>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</si>
  <si>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</si>
  <si>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</si>
  <si>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</si>
  <si>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</si>
  <si>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</si>
  <si>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</si>
  <si>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</si>
  <si>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</si>
  <si>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</si>
  <si>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</si>
  <si>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</si>
  <si>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</si>
  <si>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</si>
  <si>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</si>
  <si>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</si>
  <si>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</si>
  <si>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</si>
  <si>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</si>
  <si>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</si>
  <si>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</si>
  <si>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</si>
  <si>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</si>
  <si>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</si>
  <si>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</si>
  <si>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</si>
  <si>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</si>
  <si>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</si>
  <si>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</si>
  <si>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</si>
  <si>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</si>
  <si>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</si>
  <si>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</si>
  <si>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</si>
  <si>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</si>
  <si>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</si>
  <si>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</si>
  <si>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</si>
  <si>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</si>
  <si>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</si>
  <si>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</si>
  <si>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</si>
  <si>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</si>
  <si>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</si>
  <si>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</si>
  <si>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</si>
  <si>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</si>
  <si>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</si>
  <si>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</si>
  <si>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</si>
  <si>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</si>
  <si>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</si>
  <si>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</si>
  <si>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</si>
  <si>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</si>
  <si>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</si>
  <si>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</si>
  <si>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</si>
  <si>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</si>
  <si>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</si>
  <si>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</si>
  <si>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</si>
  <si>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</si>
  <si>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</si>
  <si>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</si>
  <si>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</si>
  <si>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</si>
  <si>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</si>
  <si>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</si>
  <si>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</si>
  <si>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</si>
  <si>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</si>
  <si>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</si>
  <si>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</si>
  <si>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</si>
  <si>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</si>
  <si>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</si>
  <si>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</si>
  <si>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</si>
  <si>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</si>
  <si>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</si>
  <si>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</si>
  <si>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</si>
  <si>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</si>
  <si>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</si>
  <si>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</si>
  <si>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</si>
  <si>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</si>
  <si>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</si>
  <si>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</si>
  <si>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</si>
  <si>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</si>
  <si>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</si>
  <si>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</si>
  <si>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</si>
  <si>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</si>
  <si>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</si>
  <si>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</si>
  <si>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</si>
  <si>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</si>
  <si>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</si>
  <si>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</si>
  <si>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</si>
  <si>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</si>
  <si>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</si>
  <si>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</si>
  <si>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</si>
  <si>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</si>
  <si>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</si>
  <si>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</si>
  <si>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</si>
  <si>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</si>
  <si>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</si>
  <si>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</si>
  <si>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</si>
  <si>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</si>
  <si>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</si>
  <si>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</si>
  <si>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</si>
  <si>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</si>
  <si>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</si>
  <si>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</si>
  <si>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</si>
  <si>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</si>
  <si>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</si>
  <si>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</si>
  <si>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</si>
  <si>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</si>
  <si>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</si>
  <si>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</si>
  <si>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</si>
  <si>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</si>
  <si>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</si>
  <si>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</si>
  <si>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</si>
  <si>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</si>
  <si>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</si>
  <si>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</si>
  <si>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</si>
  <si>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</si>
  <si>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</si>
  <si>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</si>
  <si>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</si>
  <si>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</si>
  <si>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</si>
  <si>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</si>
  <si>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</si>
  <si>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</si>
  <si>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</si>
  <si>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</si>
  <si>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</si>
  <si>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</si>
  <si>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</si>
  <si>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</si>
  <si>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</si>
  <si>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</si>
  <si>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</si>
  <si>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</si>
  <si>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</si>
  <si>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</si>
  <si>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</si>
  <si>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</si>
  <si>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</si>
  <si>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</si>
  <si>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</si>
  <si>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</si>
  <si>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</si>
  <si>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</si>
  <si>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</si>
  <si>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</si>
  <si>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</si>
  <si>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</si>
  <si>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</si>
  <si>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</si>
  <si>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</si>
  <si>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</si>
  <si>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</si>
  <si>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</si>
  <si>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</si>
  <si>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</si>
  <si>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</si>
  <si>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</si>
  <si>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</si>
  <si>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</si>
  <si>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</si>
  <si>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</si>
  <si>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</si>
  <si>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</si>
  <si>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</si>
  <si>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</si>
  <si>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</si>
  <si>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</si>
  <si>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</si>
  <si>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</si>
  <si>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</si>
  <si>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</si>
  <si>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</si>
  <si>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</si>
  <si>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</si>
  <si>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</si>
  <si>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</si>
  <si>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</si>
  <si>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</si>
  <si>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</si>
  <si>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</si>
  <si>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</si>
  <si>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</si>
  <si>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</si>
  <si>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</si>
  <si>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</si>
  <si>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</si>
  <si>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</si>
  <si>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</si>
  <si>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</si>
  <si>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</si>
  <si>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</si>
  <si>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</si>
  <si>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</si>
  <si>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</si>
  <si>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</si>
  <si>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</si>
  <si>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</si>
  <si>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</si>
  <si>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</si>
  <si>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</si>
  <si>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</si>
  <si>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</si>
  <si>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</si>
  <si>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</si>
  <si>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</si>
  <si>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</si>
  <si>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</si>
  <si>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</si>
  <si>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</si>
  <si>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</si>
  <si>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</si>
  <si>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</si>
  <si>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</si>
  <si>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</si>
  <si>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</si>
  <si>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</si>
  <si>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</si>
  <si>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</si>
  <si>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</si>
  <si>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</si>
  <si>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</si>
  <si>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</si>
  <si>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</si>
  <si>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</si>
  <si>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</si>
  <si>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</si>
  <si>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</si>
  <si>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</si>
  <si>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</si>
  <si>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</si>
  <si>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</si>
  <si>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</si>
  <si>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</si>
  <si>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</si>
  <si>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</si>
  <si>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</si>
  <si>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</si>
  <si>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</si>
  <si>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</si>
  <si>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</si>
  <si>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</si>
  <si>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</si>
  <si>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</si>
  <si>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</si>
  <si>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</si>
  <si>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</si>
  <si>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</si>
  <si>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</si>
  <si>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</si>
  <si>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</si>
  <si>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</si>
  <si>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</si>
  <si>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</si>
  <si>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</si>
  <si>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</si>
  <si>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</si>
  <si>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</si>
  <si>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</si>
  <si>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</si>
  <si>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</si>
  <si>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</si>
  <si>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</si>
  <si>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</si>
  <si>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</si>
  <si>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</si>
  <si>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</si>
  <si>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</si>
  <si>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</si>
  <si>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</si>
  <si>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</si>
  <si>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</si>
  <si>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</si>
  <si>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</si>
  <si>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</si>
  <si>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</si>
  <si>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</si>
  <si>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</si>
  <si>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</si>
  <si>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</si>
  <si>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</si>
  <si>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</si>
  <si>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</si>
  <si>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</si>
  <si>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</si>
  <si>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</si>
  <si>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</si>
  <si>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</si>
  <si>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</si>
  <si>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</si>
  <si>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</si>
  <si>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</si>
  <si>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</si>
  <si>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</si>
  <si>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</si>
  <si>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</si>
  <si>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</si>
  <si>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</si>
  <si>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</si>
  <si>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</si>
  <si>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</si>
  <si>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</si>
  <si>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</si>
  <si>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</si>
  <si>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</si>
  <si>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</si>
  <si>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</si>
  <si>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</si>
  <si>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</si>
  <si>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</si>
  <si>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</si>
  <si>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</si>
  <si>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</si>
  <si>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</si>
  <si>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</si>
  <si>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</si>
  <si>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</si>
  <si>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</si>
  <si>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</si>
  <si>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</si>
  <si>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</si>
  <si>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</si>
  <si>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</si>
  <si>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</si>
  <si>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</si>
  <si>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</si>
  <si>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</si>
  <si>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</si>
  <si>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</si>
  <si>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</si>
  <si>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</si>
  <si>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</si>
  <si>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</si>
  <si>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</si>
  <si>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</si>
  <si>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</si>
  <si>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</si>
  <si>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</si>
  <si>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</si>
  <si>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</si>
  <si>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</si>
  <si>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</si>
  <si>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</si>
  <si>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</si>
  <si>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</si>
  <si>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</si>
  <si>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</si>
  <si>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</si>
  <si>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</si>
  <si>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</si>
  <si>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</si>
  <si>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</si>
  <si>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</si>
  <si>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</si>
  <si>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</si>
  <si>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</si>
  <si>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</si>
  <si>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</si>
  <si>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</si>
  <si>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</si>
  <si>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</si>
  <si>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</si>
  <si>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</si>
  <si>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</si>
  <si>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</si>
  <si>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</si>
  <si>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</si>
  <si>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</si>
  <si>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</si>
  <si>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</si>
  <si>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</si>
  <si>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</si>
  <si>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</si>
  <si>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</si>
  <si>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</si>
  <si>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</si>
  <si>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</si>
  <si>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</si>
  <si>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</si>
  <si>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</si>
  <si>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</si>
  <si>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</si>
  <si>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</si>
  <si>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</si>
  <si>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</si>
  <si>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</si>
  <si>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</si>
  <si>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</si>
  <si>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</si>
  <si>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</si>
  <si>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</si>
  <si>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</si>
  <si>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</si>
  <si>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</si>
  <si>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</si>
  <si>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</si>
  <si>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</si>
  <si>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</si>
  <si>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</si>
  <si>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</si>
  <si>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</si>
  <si>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</si>
  <si>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</si>
  <si>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</si>
  <si>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</si>
  <si>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</si>
  <si>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</si>
  <si>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</si>
  <si>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</si>
  <si>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</si>
  <si>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</si>
  <si>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</si>
  <si>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</si>
  <si>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</si>
  <si>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</si>
  <si>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</si>
  <si>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</si>
  <si>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</si>
  <si>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</si>
  <si>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</si>
  <si>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</si>
  <si>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</si>
  <si>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</si>
  <si>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</si>
  <si>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</si>
  <si>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</si>
  <si>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</si>
  <si>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</si>
  <si>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</si>
  <si>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</si>
  <si>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</si>
  <si>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</si>
  <si>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</si>
  <si>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</si>
  <si>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</si>
  <si>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</si>
  <si>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</si>
  <si>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</si>
  <si>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</si>
  <si>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</si>
  <si>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</si>
  <si>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</si>
  <si>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</si>
  <si>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</si>
  <si>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</si>
  <si>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</si>
  <si>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</si>
  <si>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</si>
  <si>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</si>
  <si>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</si>
  <si>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</si>
  <si>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</si>
  <si>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</si>
  <si>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</si>
  <si>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</si>
  <si>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</si>
  <si>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</si>
  <si>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</si>
  <si>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</si>
  <si>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</si>
  <si>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</si>
  <si>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</si>
  <si>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</si>
  <si>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</si>
  <si>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</si>
  <si>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</si>
  <si>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</si>
  <si>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</si>
  <si>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</si>
  <si>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</si>
  <si>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</si>
  <si>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</si>
  <si>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</si>
  <si>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</si>
  <si>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</si>
  <si>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</si>
  <si>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</si>
  <si>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</si>
  <si>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</si>
  <si>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</si>
  <si>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</si>
  <si>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</si>
  <si>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</si>
  <si>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</si>
  <si>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</si>
  <si>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</si>
  <si>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</si>
  <si>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</si>
  <si>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</si>
  <si>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</si>
  <si>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</si>
  <si>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</si>
  <si>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</si>
  <si>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</si>
  <si>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</si>
  <si>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</si>
  <si>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</si>
  <si>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</si>
  <si>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</si>
  <si>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</si>
  <si>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</si>
  <si>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</si>
  <si>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</si>
  <si>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</si>
  <si>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</si>
  <si>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</si>
  <si>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</si>
  <si>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</si>
  <si>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</si>
  <si>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</si>
  <si>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</si>
  <si>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</si>
  <si>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</si>
  <si>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</si>
  <si>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</si>
  <si>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</si>
  <si>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</si>
  <si>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</si>
  <si>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</si>
  <si>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</si>
  <si>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</si>
  <si>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</si>
  <si>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</si>
  <si>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</si>
  <si>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</si>
  <si>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</si>
  <si>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</si>
  <si>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</si>
  <si>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</si>
  <si>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</si>
  <si>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</si>
  <si>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</si>
  <si>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</si>
  <si>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</si>
  <si>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</si>
  <si>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</si>
  <si>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</si>
  <si>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</si>
  <si>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</si>
  <si>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</si>
  <si>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</si>
  <si>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</si>
  <si>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</si>
  <si>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</si>
  <si>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</si>
  <si>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</si>
  <si>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</si>
  <si>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</si>
  <si>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</si>
  <si>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</si>
  <si>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</si>
  <si>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</si>
  <si>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</si>
  <si>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</si>
  <si>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</si>
  <si>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</si>
  <si>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</si>
  <si>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</si>
  <si>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</si>
  <si>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</si>
  <si>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</si>
  <si>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</si>
  <si>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</si>
  <si>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</si>
  <si>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</si>
  <si>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</si>
  <si>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</si>
  <si>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</si>
  <si>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</si>
  <si>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</si>
  <si>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</si>
  <si>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</si>
  <si>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</si>
  <si>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</si>
  <si>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</si>
  <si>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</si>
  <si>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</si>
  <si>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</si>
  <si>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</si>
  <si>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</si>
  <si>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</si>
  <si>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</si>
  <si>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</si>
  <si>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</si>
  <si>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</si>
  <si>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</si>
  <si>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</si>
  <si>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</si>
  <si>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</si>
  <si>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</si>
  <si>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</si>
  <si>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</si>
  <si>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</si>
  <si>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</si>
  <si>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</si>
  <si>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</si>
  <si>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</si>
  <si>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</si>
  <si>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</si>
  <si>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</si>
  <si>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</si>
  <si>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</si>
  <si>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</si>
  <si>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</si>
  <si>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</si>
  <si>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</si>
  <si>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</si>
  <si>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</si>
  <si>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</si>
  <si>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</si>
  <si>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</si>
  <si>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</si>
  <si>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</si>
  <si>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</si>
  <si>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</si>
  <si>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</si>
  <si>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</si>
  <si>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</si>
  <si>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</si>
  <si>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</si>
  <si>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</si>
  <si>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</si>
  <si>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</si>
  <si>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</si>
  <si>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</si>
  <si>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</si>
  <si>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</si>
  <si>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</si>
  <si>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</si>
  <si>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</si>
  <si>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</si>
  <si>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</si>
  <si>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</si>
  <si>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</si>
  <si>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</si>
  <si>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</si>
  <si>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</si>
  <si>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</si>
  <si>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</si>
  <si>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</si>
  <si>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</si>
  <si>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</si>
  <si>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</si>
  <si>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</si>
  <si>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</si>
  <si>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</si>
  <si>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</si>
  <si>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</si>
  <si>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</si>
  <si>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</si>
  <si>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</si>
  <si>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</si>
  <si>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</si>
  <si>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</si>
  <si>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</si>
  <si>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</si>
  <si>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</si>
  <si>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</si>
  <si>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</si>
  <si>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</si>
  <si>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</si>
  <si>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</si>
  <si>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</si>
  <si>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</si>
  <si>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</si>
  <si>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</si>
  <si>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</si>
  <si>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</si>
  <si>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</si>
  <si>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</si>
  <si>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</si>
  <si>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</si>
  <si>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</si>
  <si>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</si>
  <si>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</si>
  <si>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</si>
  <si>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</si>
  <si>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</si>
  <si>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</si>
  <si>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</si>
  <si>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</si>
  <si>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</si>
  <si>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</si>
  <si>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</si>
  <si>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</si>
  <si>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</si>
  <si>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</si>
  <si>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</si>
  <si>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</si>
  <si>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</si>
  <si>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</si>
  <si>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</si>
  <si>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</si>
  <si>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</si>
  <si>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</si>
  <si>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</si>
  <si>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</si>
  <si>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</si>
  <si>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</si>
  <si>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</si>
  <si>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</si>
  <si>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</si>
  <si>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</si>
  <si>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</si>
  <si>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</si>
  <si>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</si>
  <si>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</si>
  <si>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</si>
  <si>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</si>
  <si>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</si>
  <si>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</si>
  <si>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</si>
  <si>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</si>
  <si>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</si>
  <si>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</si>
  <si>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</si>
  <si>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</si>
  <si>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</si>
  <si>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</si>
  <si>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</si>
  <si>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</si>
  <si>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</si>
  <si>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</si>
  <si>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</si>
  <si>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</si>
  <si>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</si>
  <si>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</si>
  <si>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</si>
  <si>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</si>
  <si>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</si>
  <si>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</si>
  <si>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</si>
  <si>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</si>
  <si>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</si>
  <si>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</si>
  <si>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</si>
  <si>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</si>
  <si>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</si>
  <si>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</si>
  <si>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</si>
  <si>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</si>
  <si>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</si>
  <si>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</si>
  <si>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</si>
  <si>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</si>
  <si>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</si>
  <si>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</si>
  <si>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</si>
  <si>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</si>
  <si>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</si>
  <si>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</si>
  <si>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</si>
  <si>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</si>
  <si>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</si>
  <si>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</si>
  <si>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</si>
  <si>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</si>
  <si>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</si>
  <si>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</si>
  <si>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</si>
  <si>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</si>
  <si>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</si>
  <si>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</si>
  <si>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</si>
  <si>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</si>
  <si>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</si>
  <si>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</si>
  <si>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</si>
  <si>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</si>
  <si>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</si>
  <si>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</si>
  <si>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</si>
  <si>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</si>
  <si>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</si>
  <si>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</si>
  <si>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</si>
  <si>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</si>
  <si>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</si>
  <si>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</si>
  <si>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</si>
  <si>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</si>
  <si>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</si>
  <si>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</si>
  <si>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</si>
  <si>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</si>
  <si>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</si>
  <si>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</si>
  <si>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</si>
  <si>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</si>
  <si>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</si>
  <si>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</si>
  <si>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</si>
  <si>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</si>
  <si>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</si>
  <si>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</si>
  <si>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</si>
  <si>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</si>
  <si>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</si>
  <si>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</si>
  <si>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</si>
  <si>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</si>
  <si>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</si>
  <si>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</si>
  <si>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</si>
  <si>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</si>
  <si>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</si>
  <si>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</si>
  <si>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</si>
  <si>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</si>
  <si>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</si>
  <si>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</si>
  <si>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</si>
  <si>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</si>
  <si>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</si>
  <si>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</si>
  <si>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</si>
  <si>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</si>
  <si>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</si>
  <si>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</si>
  <si>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</si>
  <si>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</si>
  <si>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</si>
  <si>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</si>
  <si>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</si>
  <si>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</si>
  <si>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</si>
  <si>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</si>
  <si>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</si>
  <si>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</si>
  <si>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</si>
  <si>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</si>
  <si>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</si>
  <si>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</si>
  <si>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</si>
  <si>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</si>
  <si>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</si>
  <si>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</si>
  <si>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</si>
  <si>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</si>
  <si>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</si>
  <si>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</si>
  <si>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</si>
  <si>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</si>
  <si>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</si>
  <si>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</si>
  <si>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</si>
  <si>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</si>
  <si>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</si>
  <si>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</si>
  <si>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</si>
  <si>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</si>
  <si>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</si>
  <si>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</si>
  <si>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</si>
  <si>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</si>
  <si>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</si>
  <si>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</si>
  <si>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</si>
  <si>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</si>
  <si>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</si>
  <si>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</si>
  <si>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</si>
  <si>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</si>
  <si>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</si>
  <si>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</si>
  <si>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</si>
  <si>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</si>
  <si>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</si>
  <si>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</si>
  <si>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</si>
  <si>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</si>
  <si>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</si>
  <si>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</si>
  <si>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</si>
  <si>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</si>
  <si>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</si>
  <si>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</si>
  <si>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</si>
  <si>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</si>
  <si>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</si>
  <si>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</si>
  <si>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</si>
  <si>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</si>
  <si>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</si>
  <si>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</si>
  <si>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</si>
  <si>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</si>
  <si>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</si>
  <si>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</si>
  <si>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</si>
  <si>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</si>
  <si>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</si>
  <si>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</si>
  <si>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</si>
  <si>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</si>
  <si>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</si>
  <si>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</si>
  <si>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</si>
  <si>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</si>
  <si>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</si>
  <si>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</si>
  <si>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</si>
  <si>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</si>
  <si>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</si>
  <si>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</si>
  <si>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</si>
  <si>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</si>
  <si>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</si>
  <si>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</si>
  <si>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</si>
  <si>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</si>
  <si>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</si>
  <si>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</si>
  <si>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</si>
  <si>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</si>
  <si>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</si>
  <si>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</si>
  <si>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</si>
  <si>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</si>
  <si>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</si>
  <si>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</si>
  <si>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</si>
  <si>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</si>
  <si>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</si>
  <si>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</si>
  <si>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</si>
  <si>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</si>
  <si>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</si>
  <si>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</si>
  <si>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</si>
  <si>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</si>
  <si>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</si>
  <si>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</si>
  <si>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</si>
  <si>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</si>
  <si>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</si>
  <si>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</si>
  <si>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</si>
  <si>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</si>
  <si>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</si>
  <si>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</si>
  <si>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</si>
  <si>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</si>
  <si>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</si>
  <si>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</si>
  <si>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</si>
  <si>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</si>
  <si>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</si>
  <si>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</si>
  <si>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</si>
  <si>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</si>
  <si>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</si>
  <si>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</si>
  <si>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</si>
  <si>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</si>
  <si>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</si>
  <si>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</si>
  <si>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</si>
  <si>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</si>
  <si>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</si>
  <si>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</si>
  <si>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</si>
  <si>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</si>
  <si>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</si>
  <si>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</si>
  <si>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</si>
  <si>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</si>
  <si>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</si>
  <si>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</si>
  <si>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</si>
  <si>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</si>
  <si>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</si>
  <si>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</si>
  <si>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</si>
  <si>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</si>
  <si>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</si>
  <si>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</si>
  <si>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</si>
  <si>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</si>
  <si>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</si>
  <si>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</si>
  <si>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</si>
  <si>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</si>
  <si>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</si>
  <si>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</si>
  <si>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</si>
  <si>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</si>
  <si>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</si>
  <si>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</si>
  <si>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</si>
  <si>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</si>
  <si>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</si>
  <si>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</si>
  <si>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</si>
  <si>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</si>
  <si>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</si>
  <si>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</si>
  <si>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</si>
  <si>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</si>
  <si>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</si>
  <si>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</si>
  <si>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</si>
  <si>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</si>
  <si>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</si>
  <si>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</si>
  <si>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</si>
  <si>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</si>
  <si>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</si>
  <si>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</si>
  <si>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</si>
  <si>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</si>
  <si>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</si>
  <si>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</si>
  <si>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</si>
  <si>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</si>
  <si>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</si>
  <si>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</si>
  <si>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</si>
  <si>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</si>
  <si>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</si>
  <si>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</si>
  <si>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</si>
  <si>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</si>
  <si>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</si>
  <si>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</si>
  <si>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</si>
  <si>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</si>
  <si>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</si>
  <si>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</si>
  <si>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</si>
  <si>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</si>
  <si>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</si>
  <si>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</si>
  <si>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</si>
  <si>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</si>
  <si>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</si>
  <si>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</si>
  <si>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</si>
  <si>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</si>
  <si>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</si>
  <si>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</si>
  <si>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</si>
  <si>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</si>
  <si>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</si>
  <si>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</si>
  <si>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</si>
  <si>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</si>
  <si>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</si>
  <si>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</si>
  <si>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</si>
  <si>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</si>
  <si>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</si>
  <si>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</si>
  <si>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</si>
  <si>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</si>
  <si>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</si>
  <si>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</si>
  <si>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</si>
  <si>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</si>
  <si>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</si>
  <si>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</si>
  <si>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</si>
  <si>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</si>
  <si>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</si>
  <si>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</si>
  <si>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</si>
  <si>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</si>
  <si>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</si>
  <si>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</si>
  <si>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</si>
  <si>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</si>
  <si>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</si>
  <si>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</si>
  <si>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</si>
  <si>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</si>
  <si>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</si>
  <si>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</si>
  <si>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</si>
  <si>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</si>
  <si>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</si>
  <si>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</si>
  <si>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</si>
  <si>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</si>
  <si>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</si>
  <si>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</si>
  <si>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</si>
  <si>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</si>
  <si>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</si>
  <si>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</si>
  <si>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</si>
  <si>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</si>
  <si>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</si>
  <si>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</si>
  <si>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</si>
  <si>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</si>
  <si>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</si>
  <si>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</si>
  <si>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</si>
  <si>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</si>
  <si>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</si>
  <si>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</si>
  <si>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</si>
  <si>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</si>
  <si>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</si>
  <si>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</si>
  <si>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</si>
  <si>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</si>
  <si>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</si>
  <si>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</si>
  <si>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</si>
  <si>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</si>
  <si>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</si>
  <si>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</si>
  <si>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</si>
  <si>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</si>
  <si>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</si>
  <si>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</si>
  <si>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</si>
  <si>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</si>
  <si>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</si>
  <si>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</si>
  <si>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</si>
  <si>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</si>
  <si>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</si>
  <si>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</si>
  <si>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</si>
  <si>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</si>
  <si>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</si>
  <si>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</si>
  <si>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</si>
  <si>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</si>
  <si>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</si>
  <si>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</si>
  <si>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</si>
  <si>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</si>
  <si>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</si>
  <si>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</si>
  <si>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</si>
  <si>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</si>
  <si>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</si>
  <si>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</si>
  <si>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</si>
  <si>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</si>
  <si>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</si>
  <si>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</si>
  <si>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</si>
  <si>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</si>
  <si>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</si>
  <si>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</si>
  <si>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</si>
  <si>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</si>
  <si>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</si>
  <si>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</si>
  <si>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</si>
  <si>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</si>
  <si>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</si>
  <si>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</si>
  <si>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</si>
  <si>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</si>
  <si>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</si>
  <si>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</si>
  <si>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</si>
  <si>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</si>
  <si>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</si>
  <si>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</si>
  <si>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</si>
  <si>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</si>
  <si>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</si>
  <si>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</si>
  <si>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</si>
  <si>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</si>
  <si>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</si>
  <si>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</si>
  <si>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</si>
  <si>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</si>
  <si>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</si>
  <si>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</si>
  <si>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</si>
  <si>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</si>
  <si>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</si>
  <si>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</si>
  <si>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</si>
  <si>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</si>
  <si>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</si>
  <si>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</si>
  <si>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</si>
  <si>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</si>
  <si>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</si>
  <si>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</si>
  <si>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</si>
  <si>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</si>
  <si>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</si>
  <si>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</si>
  <si>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</si>
  <si>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</si>
  <si>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</si>
  <si>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</si>
  <si>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</si>
  <si>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</si>
  <si>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</si>
  <si>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</si>
  <si>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</si>
  <si>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</si>
  <si>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</si>
  <si>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</si>
  <si>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</si>
  <si>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</si>
  <si>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</si>
  <si>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</si>
  <si>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</si>
  <si>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</si>
  <si>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</si>
  <si>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</si>
  <si>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</si>
  <si>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</si>
  <si>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</si>
  <si>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</si>
  <si>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</si>
  <si>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</si>
  <si>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</si>
  <si>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</si>
  <si>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</si>
  <si>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</si>
  <si>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</si>
  <si>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</si>
  <si>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</si>
  <si>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</si>
  <si>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</si>
  <si>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</si>
  <si>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</si>
  <si>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</si>
  <si>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</si>
  <si>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</si>
  <si>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</si>
  <si>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</si>
  <si>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</si>
  <si>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</si>
  <si>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</si>
  <si>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</si>
  <si>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</si>
  <si>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</si>
  <si>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</si>
  <si>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</si>
  <si>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</si>
  <si>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</si>
  <si>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</si>
  <si>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</si>
  <si>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</si>
  <si>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</si>
  <si>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</si>
  <si>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</si>
  <si>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</si>
  <si>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</si>
  <si>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</si>
  <si>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</si>
  <si>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</si>
  <si>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</si>
  <si>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</si>
  <si>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</si>
  <si>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</si>
  <si>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</si>
  <si>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</si>
  <si>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</si>
  <si>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</si>
  <si>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</si>
  <si>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</si>
  <si>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</si>
  <si>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</si>
  <si>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</si>
  <si>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</si>
  <si>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</si>
  <si>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</si>
  <si>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</si>
  <si>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</si>
  <si>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</si>
  <si>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</si>
  <si>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</si>
  <si>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</si>
  <si>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</si>
  <si>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</si>
  <si>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</si>
  <si>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</si>
  <si>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</si>
  <si>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</si>
  <si>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</si>
  <si>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</si>
  <si>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</si>
  <si>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</si>
  <si>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</si>
  <si>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</si>
  <si>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</si>
  <si>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</si>
  <si>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</si>
  <si>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</si>
  <si>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</si>
  <si>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</si>
  <si>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</si>
  <si>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</si>
  <si>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</si>
  <si>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</si>
  <si>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</si>
  <si>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</si>
  <si>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</si>
  <si>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</si>
  <si>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</si>
  <si>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</si>
  <si>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</si>
  <si>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</si>
  <si>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</si>
  <si>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</si>
  <si>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</si>
  <si>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</si>
  <si>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</si>
  <si>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</si>
  <si>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</si>
  <si>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</si>
  <si>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</si>
  <si>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</si>
  <si>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</si>
  <si>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</si>
  <si>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</si>
  <si>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</si>
  <si>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</si>
  <si>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</si>
  <si>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</si>
  <si>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</si>
  <si>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</si>
  <si>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</si>
  <si>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</si>
  <si>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</si>
  <si>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</si>
  <si>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</si>
  <si>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</si>
  <si>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</si>
  <si>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</si>
  <si>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</si>
  <si>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</si>
  <si>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</si>
  <si>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</si>
  <si>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</si>
  <si>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</si>
  <si>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</si>
  <si>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</si>
  <si>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</si>
  <si>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</si>
  <si>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</si>
  <si>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</si>
  <si>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</si>
  <si>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</si>
  <si>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</si>
  <si>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</si>
  <si>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</si>
  <si>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</si>
  <si>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</si>
  <si>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</si>
  <si>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</si>
  <si>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</si>
  <si>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</si>
  <si>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</si>
  <si>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</si>
  <si>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</si>
  <si>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</si>
  <si>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</si>
  <si>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</si>
  <si>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</si>
  <si>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</si>
  <si>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</si>
  <si>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</si>
  <si>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</si>
  <si>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</si>
  <si>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</si>
  <si>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</si>
  <si>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</si>
  <si>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</si>
  <si>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</si>
  <si>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</si>
  <si>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</si>
  <si>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</si>
  <si>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</si>
  <si>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</si>
  <si>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</si>
  <si>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</si>
  <si>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</si>
  <si>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</si>
  <si>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</si>
  <si>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</si>
  <si>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</si>
  <si>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</si>
  <si>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</si>
  <si>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</si>
  <si>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</si>
  <si>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</si>
  <si>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</si>
  <si>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</si>
  <si>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</si>
  <si>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</si>
  <si>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</si>
  <si>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</si>
  <si>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</si>
  <si>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</si>
  <si>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</si>
  <si>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</si>
  <si>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</si>
  <si>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</si>
  <si>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</si>
  <si>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</si>
  <si>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</si>
  <si>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</si>
  <si>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</si>
  <si>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</si>
  <si>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</si>
  <si>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</si>
  <si>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</si>
  <si>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</si>
  <si>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</si>
  <si>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</si>
  <si>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</si>
  <si>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</si>
  <si>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</si>
  <si>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</si>
  <si>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</si>
  <si>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</si>
  <si>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</si>
  <si>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</si>
  <si>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</si>
  <si>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</si>
  <si>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</si>
  <si>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</si>
  <si>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</si>
  <si>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</si>
  <si>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</si>
  <si>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</si>
  <si>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</si>
  <si>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</si>
  <si>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</si>
  <si>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</si>
  <si>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</si>
  <si>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</si>
  <si>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</si>
  <si>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</si>
  <si>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</si>
  <si>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</si>
  <si>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</si>
  <si>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</si>
  <si>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</si>
  <si>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</si>
  <si>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</si>
  <si>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</si>
  <si>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</si>
  <si>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</si>
  <si>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</si>
  <si>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</si>
  <si>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</si>
  <si>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</si>
  <si>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</si>
  <si>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</si>
  <si>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</si>
  <si>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</si>
  <si>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</si>
  <si>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</si>
  <si>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</si>
  <si>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</si>
  <si>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</si>
  <si>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</si>
  <si>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</si>
  <si>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</si>
  <si>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</si>
  <si>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</si>
  <si>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</si>
  <si>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</si>
  <si>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</si>
  <si>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</si>
  <si>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</si>
  <si>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</si>
  <si>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</si>
  <si>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</si>
  <si>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</si>
  <si>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</si>
  <si>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</si>
  <si>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</si>
  <si>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</si>
  <si>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</si>
  <si>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</si>
  <si>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</si>
  <si>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</si>
  <si>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</si>
  <si>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</si>
  <si>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</si>
  <si>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</si>
  <si>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</si>
  <si>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</si>
  <si>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</si>
  <si>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</si>
  <si>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</si>
  <si>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</si>
  <si>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</si>
  <si>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</si>
  <si>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</si>
  <si>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</si>
  <si>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</si>
  <si>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</si>
  <si>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</si>
  <si>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</si>
  <si>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</si>
  <si>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</si>
  <si>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</si>
  <si>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</si>
  <si>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</si>
  <si>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</si>
  <si>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</si>
  <si>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</si>
  <si>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</si>
  <si>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</si>
  <si>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</si>
  <si>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</si>
  <si>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</si>
  <si>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</si>
  <si>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</si>
  <si>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</si>
  <si>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</si>
  <si>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</si>
  <si>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</si>
  <si>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</si>
  <si>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</si>
  <si>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</si>
  <si>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</si>
  <si>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</si>
  <si>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</si>
  <si>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</si>
  <si>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</si>
  <si>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</si>
  <si>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</si>
  <si>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</si>
  <si>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</si>
  <si>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</si>
  <si>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</si>
  <si>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</si>
  <si>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</si>
  <si>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</si>
  <si>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</si>
  <si>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</si>
  <si>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</si>
  <si>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</si>
  <si>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</si>
  <si>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</si>
  <si>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</si>
  <si>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</si>
  <si>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</si>
  <si>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</si>
  <si>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</si>
  <si>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</si>
  <si>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</si>
  <si>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</si>
  <si>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</si>
  <si>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</si>
  <si>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</si>
  <si>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</si>
  <si>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</si>
  <si>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</si>
  <si>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</si>
  <si>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</si>
  <si>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</si>
  <si>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</si>
  <si>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</si>
  <si>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</si>
  <si>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</si>
  <si>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</si>
  <si>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</si>
  <si>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</si>
  <si>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</si>
  <si>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</si>
  <si>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</si>
  <si>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</si>
  <si>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</si>
  <si>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</si>
  <si>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</si>
  <si>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</si>
  <si>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</si>
  <si>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</si>
  <si>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</si>
  <si>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</si>
  <si>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</si>
  <si>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</si>
  <si>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</si>
  <si>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</si>
  <si>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</si>
  <si>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</si>
  <si>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</si>
  <si>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</si>
  <si>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</si>
  <si>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</si>
  <si>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</si>
  <si>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</si>
  <si>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</si>
  <si>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</si>
  <si>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</si>
  <si>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</si>
  <si>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</si>
  <si>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</si>
  <si>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</si>
  <si>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</si>
  <si>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</si>
  <si>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</si>
  <si>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</si>
  <si>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</si>
  <si>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</si>
  <si>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</si>
  <si>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</si>
  <si>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</si>
  <si>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</si>
  <si>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</si>
  <si>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</si>
  <si>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</si>
  <si>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</si>
  <si>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</si>
  <si>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</si>
  <si>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</si>
  <si>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</si>
  <si>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</si>
  <si>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</si>
  <si>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</si>
  <si>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</si>
  <si>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</si>
  <si>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</si>
  <si>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</si>
  <si>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</si>
  <si>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</si>
  <si>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</si>
  <si>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</si>
  <si>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</si>
  <si>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</si>
  <si>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</si>
  <si>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</si>
  <si>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</si>
  <si>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</si>
  <si>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</si>
  <si>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</si>
  <si>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</si>
  <si>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</si>
  <si>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</si>
  <si>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</si>
  <si>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</si>
  <si>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</si>
  <si>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</si>
  <si>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</si>
  <si>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</si>
  <si>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</si>
  <si>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</si>
  <si>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</si>
  <si>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</si>
  <si>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</si>
  <si>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</si>
  <si>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</si>
  <si>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</si>
  <si>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</si>
  <si>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</si>
  <si>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</si>
  <si>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</si>
  <si>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</si>
  <si>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</si>
  <si>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</si>
  <si>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</si>
  <si>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</si>
  <si>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</si>
  <si>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</si>
  <si>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</si>
  <si>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</si>
  <si>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</si>
  <si>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</si>
  <si>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</si>
  <si>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</si>
  <si>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</si>
  <si>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</si>
  <si>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</si>
  <si>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</si>
  <si>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</si>
  <si>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</si>
  <si>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</si>
  <si>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</si>
  <si>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</si>
  <si>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</si>
  <si>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</si>
  <si>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</si>
  <si>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</si>
  <si>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</si>
  <si>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</si>
  <si>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</si>
  <si>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</si>
  <si>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</si>
  <si>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</si>
  <si>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</si>
  <si>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</si>
  <si>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</si>
  <si>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</si>
  <si>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</si>
  <si>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</si>
  <si>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</si>
  <si>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</si>
  <si>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</si>
  <si>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</si>
  <si>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</si>
  <si>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</si>
  <si>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</si>
  <si>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</si>
  <si>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</si>
  <si>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</si>
  <si>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</si>
  <si>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</si>
  <si>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</si>
  <si>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</si>
  <si>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</si>
  <si>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</si>
  <si>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</si>
  <si>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</si>
  <si>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</si>
  <si>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</si>
  <si>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</si>
  <si>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</si>
  <si>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</si>
  <si>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</si>
  <si>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</si>
  <si>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</si>
  <si>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</si>
  <si>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</si>
  <si>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</si>
  <si>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</si>
  <si>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</si>
  <si>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</si>
  <si>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</si>
  <si>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</si>
  <si>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</si>
  <si>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</si>
  <si>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</si>
  <si>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</si>
  <si>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</si>
  <si>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</si>
  <si>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</si>
  <si>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</si>
  <si>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</si>
  <si>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</si>
  <si>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</si>
  <si>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</si>
  <si>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</si>
  <si>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</si>
  <si>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</si>
  <si>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</si>
  <si>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</si>
  <si>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</si>
  <si>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</si>
  <si>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</si>
  <si>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</si>
  <si>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</si>
  <si>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</si>
  <si>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</si>
  <si>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</si>
  <si>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</si>
  <si>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</si>
  <si>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</si>
  <si>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</si>
  <si>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</si>
  <si>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</si>
  <si>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</si>
  <si>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</si>
  <si>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</si>
  <si>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</si>
  <si>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</si>
  <si>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</si>
  <si>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</si>
  <si>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</si>
  <si>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</si>
  <si>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</si>
  <si>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</si>
  <si>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</si>
  <si>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</si>
  <si>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</si>
  <si>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</si>
  <si>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</si>
  <si>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</si>
  <si>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</si>
  <si>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</si>
  <si>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</si>
  <si>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</si>
  <si>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</si>
  <si>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</si>
  <si>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</si>
  <si>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</si>
  <si>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</si>
  <si>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</si>
  <si>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</si>
  <si>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</si>
  <si>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</si>
  <si>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</si>
  <si>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</si>
  <si>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</si>
  <si>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</si>
  <si>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</si>
  <si>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</si>
  <si>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</si>
  <si>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</si>
  <si>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</si>
  <si>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</si>
  <si>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</si>
  <si>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</si>
  <si>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</si>
  <si>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</si>
  <si>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</si>
  <si>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</si>
  <si>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</si>
  <si>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</si>
  <si>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</si>
  <si>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</si>
  <si>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</si>
  <si>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</si>
  <si>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</si>
  <si>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</si>
  <si>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</si>
  <si>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</si>
  <si>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</si>
  <si>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</si>
  <si>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</si>
  <si>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</si>
  <si>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</si>
  <si>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</si>
  <si>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</si>
  <si>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</si>
  <si>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</si>
  <si>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</si>
  <si>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</si>
  <si>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</si>
  <si>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</si>
  <si>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</si>
  <si>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</si>
  <si>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</si>
  <si>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</si>
  <si>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</si>
  <si>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</si>
  <si>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</si>
  <si>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</si>
  <si>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</si>
  <si>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</si>
  <si>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</si>
  <si>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</si>
  <si>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</si>
  <si>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</si>
  <si>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</si>
  <si>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</si>
  <si>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</si>
  <si>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</si>
  <si>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</si>
  <si>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</si>
  <si>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</si>
  <si>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</si>
  <si>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</si>
  <si>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</si>
  <si>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</si>
  <si>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</si>
  <si>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</si>
  <si>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</si>
  <si>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</si>
  <si>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</si>
  <si>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</si>
  <si>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</si>
  <si>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</si>
  <si>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</si>
  <si>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</si>
  <si>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</si>
  <si>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</si>
  <si>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</si>
  <si>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</si>
  <si>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</si>
  <si>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</si>
  <si>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</si>
  <si>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</si>
  <si>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</si>
  <si>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</si>
  <si>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</si>
  <si>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</si>
  <si>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</si>
  <si>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</si>
  <si>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</si>
  <si>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</si>
  <si>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</si>
  <si>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</si>
  <si>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</si>
  <si>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</si>
  <si>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</si>
  <si>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</si>
  <si>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</si>
  <si>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</si>
  <si>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</si>
  <si>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</si>
  <si>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</si>
  <si>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</si>
  <si>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</si>
  <si>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</si>
  <si>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</si>
  <si>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</si>
  <si>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</si>
  <si>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</si>
  <si>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</si>
  <si>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</si>
  <si>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</si>
  <si>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</si>
  <si>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</si>
  <si>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</si>
  <si>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</si>
  <si>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</si>
  <si>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</si>
  <si>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</si>
  <si>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</si>
  <si>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</si>
  <si>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</si>
  <si>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</si>
  <si>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</si>
  <si>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</si>
  <si>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</si>
  <si>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</si>
  <si>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</si>
  <si>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</si>
  <si>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</si>
  <si>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</si>
  <si>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</si>
  <si>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</si>
  <si>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</si>
  <si>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</si>
  <si>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</si>
  <si>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</si>
  <si>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</si>
  <si>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</si>
  <si>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</si>
  <si>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</si>
  <si>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</si>
  <si>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</si>
  <si>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</si>
  <si>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</si>
  <si>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</si>
  <si>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</si>
  <si>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</si>
  <si>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</si>
  <si>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</si>
  <si>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</si>
  <si>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</si>
  <si>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</si>
  <si>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</si>
  <si>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</si>
  <si>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</si>
  <si>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</si>
  <si>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</si>
  <si>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</si>
  <si>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</si>
  <si>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</si>
  <si>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</si>
  <si>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</si>
  <si>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</si>
  <si>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</si>
  <si>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</si>
  <si>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</si>
  <si>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</si>
  <si>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</si>
  <si>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</si>
  <si>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</si>
  <si>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</si>
  <si>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</si>
  <si>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</si>
  <si>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</si>
  <si>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</si>
  <si>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</si>
  <si>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</si>
  <si>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</si>
  <si>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</si>
  <si>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</si>
  <si>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</si>
  <si>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</si>
  <si>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</si>
  <si>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</si>
  <si>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</si>
  <si>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</si>
  <si>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</si>
  <si>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</si>
  <si>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</si>
  <si>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</si>
  <si>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</si>
  <si>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</si>
  <si>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</si>
  <si>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</si>
  <si>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</si>
  <si>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</si>
  <si>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</si>
  <si>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</si>
  <si>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</si>
  <si>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</si>
  <si>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</si>
  <si>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</si>
  <si>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</si>
  <si>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</si>
  <si>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</si>
  <si>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</si>
  <si>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</si>
  <si>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</si>
  <si>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</si>
  <si>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</si>
  <si>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</si>
  <si>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</si>
  <si>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</si>
  <si>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</si>
  <si>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</si>
  <si>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</si>
  <si>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</si>
  <si>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</si>
  <si>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</si>
  <si>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</si>
  <si>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</si>
  <si>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</si>
  <si>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</si>
  <si>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</si>
  <si>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</si>
  <si>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</si>
  <si>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</si>
  <si>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</si>
  <si>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</si>
  <si>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</si>
  <si>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</si>
  <si>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</si>
  <si>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</si>
  <si>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</si>
  <si>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</si>
  <si>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</si>
  <si>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</si>
  <si>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</si>
  <si>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</si>
  <si>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</si>
  <si>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</si>
  <si>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</si>
  <si>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</si>
  <si>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</si>
  <si>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</si>
  <si>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</si>
  <si>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</si>
  <si>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</si>
  <si>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</si>
  <si>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</si>
  <si>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</si>
  <si>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</si>
  <si>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</si>
  <si>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</si>
  <si>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</si>
  <si>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</si>
  <si>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</si>
  <si>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</si>
  <si>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</si>
  <si>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</si>
  <si>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</si>
  <si>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</si>
  <si>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</si>
  <si>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</si>
  <si>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</si>
  <si>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</si>
  <si>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</si>
  <si>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</si>
  <si>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</si>
  <si>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</si>
  <si>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</si>
  <si>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</si>
  <si>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</si>
  <si>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</si>
  <si>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</si>
  <si>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</si>
  <si>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</si>
  <si>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</si>
  <si>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</si>
  <si>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</si>
  <si>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</si>
  <si>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</si>
  <si>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</si>
  <si>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</si>
  <si>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</si>
  <si>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</si>
  <si>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</si>
  <si>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</si>
  <si>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</si>
  <si>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</si>
  <si>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</si>
  <si>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</si>
  <si>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</si>
  <si>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</si>
  <si>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</si>
  <si>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</si>
  <si>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</si>
  <si>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</si>
  <si>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</si>
  <si>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</si>
  <si>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</si>
  <si>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</si>
  <si>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</si>
  <si>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</si>
  <si>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</si>
  <si>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</si>
  <si>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</si>
  <si>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</si>
  <si>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</si>
  <si>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</si>
  <si>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</si>
  <si>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</si>
  <si>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</si>
  <si>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</si>
  <si>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</si>
  <si>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</si>
  <si>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</si>
  <si>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</si>
  <si>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</si>
  <si>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</si>
  <si>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</si>
  <si>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</si>
  <si>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</si>
  <si>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</si>
  <si>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</si>
  <si>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</si>
  <si>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</si>
  <si>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</si>
  <si>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</si>
  <si>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</si>
  <si>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</si>
  <si>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</si>
  <si>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</si>
  <si>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</si>
  <si>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</si>
  <si>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</si>
  <si>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</si>
  <si>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</si>
  <si>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</si>
  <si>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</si>
  <si>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</si>
  <si>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</si>
  <si>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</si>
  <si>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</si>
  <si>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</si>
  <si>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</si>
  <si>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</si>
  <si>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</si>
  <si>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</si>
  <si>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</si>
  <si>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</si>
  <si>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</si>
  <si>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</si>
  <si>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</si>
  <si>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</si>
  <si>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</si>
  <si>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</si>
  <si>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</si>
  <si>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</si>
  <si>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</si>
  <si>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</si>
  <si>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</si>
  <si>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</si>
  <si>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</si>
  <si>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</si>
  <si>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</si>
  <si>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</si>
  <si>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</si>
  <si>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</si>
  <si>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</si>
  <si>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</si>
  <si>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</si>
  <si>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</si>
  <si>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</si>
  <si>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</si>
  <si>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</si>
  <si>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</si>
  <si>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</si>
  <si>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</si>
  <si>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</si>
  <si>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</si>
  <si>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</si>
  <si>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</si>
  <si>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</si>
  <si>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</si>
  <si>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</si>
  <si>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</si>
  <si>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</si>
  <si>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</si>
  <si>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</si>
  <si>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</si>
  <si>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</si>
  <si>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</si>
  <si>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</si>
  <si>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</si>
  <si>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</si>
  <si>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</si>
  <si>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</si>
  <si>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</si>
  <si>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</si>
  <si>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</si>
  <si>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</si>
  <si>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</si>
  <si>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</si>
  <si>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</si>
  <si>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</si>
  <si>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</si>
  <si>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</si>
  <si>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</si>
  <si>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</si>
  <si>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</si>
  <si>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</si>
  <si>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</si>
  <si>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</si>
  <si>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</si>
  <si>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</si>
  <si>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</si>
  <si>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</si>
  <si>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</si>
  <si>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</si>
  <si>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</si>
  <si>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</si>
  <si>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</si>
  <si>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</si>
  <si>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</si>
  <si>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</si>
  <si>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</si>
  <si>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</si>
  <si>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</si>
  <si>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</si>
  <si>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</si>
  <si>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</si>
  <si>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</si>
  <si>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</si>
  <si>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</si>
  <si>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</si>
  <si>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</si>
  <si>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</si>
  <si>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</si>
  <si>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</si>
  <si>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</si>
  <si>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</si>
  <si>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</si>
  <si>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</si>
  <si>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</si>
  <si>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</si>
  <si>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</si>
  <si>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</si>
  <si>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</si>
  <si>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</si>
  <si>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</si>
  <si>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</si>
  <si>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</si>
  <si>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</si>
  <si>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</si>
  <si>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</si>
  <si>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</si>
  <si>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</si>
  <si>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</si>
  <si>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</si>
  <si>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</si>
  <si>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</si>
  <si>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</si>
  <si>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</si>
  <si>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</si>
  <si>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</si>
  <si>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</si>
  <si>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</si>
  <si>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</si>
  <si>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</si>
  <si>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</si>
  <si>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</si>
  <si>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</si>
  <si>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</si>
  <si>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</si>
  <si>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</si>
  <si>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</si>
  <si>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</si>
  <si>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</si>
  <si>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</si>
  <si>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</si>
  <si>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</si>
  <si>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</si>
  <si>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</si>
  <si>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</si>
  <si>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</si>
  <si>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</si>
  <si>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</si>
  <si>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</si>
  <si>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</si>
  <si>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</si>
  <si>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</si>
  <si>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</si>
  <si>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</si>
  <si>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</si>
  <si>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</si>
  <si>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</si>
  <si>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</si>
  <si>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</si>
  <si>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</si>
  <si>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</si>
  <si>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</si>
  <si>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</si>
  <si>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</si>
  <si>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</si>
  <si>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</si>
  <si>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</si>
  <si>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</si>
  <si>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</si>
  <si>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</si>
  <si>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</si>
  <si>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</si>
  <si>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</si>
  <si>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</si>
  <si>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</si>
  <si>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</si>
  <si>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</si>
  <si>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</si>
  <si>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</si>
  <si>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</si>
  <si>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</si>
  <si>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</si>
  <si>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</si>
  <si>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</si>
  <si>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</si>
  <si>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</si>
  <si>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</si>
  <si>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</si>
  <si>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</si>
  <si>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</si>
  <si>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</si>
  <si>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</si>
  <si>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</si>
  <si>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</si>
  <si>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</si>
  <si>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</si>
  <si>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</si>
  <si>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</si>
  <si>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</si>
  <si>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</si>
  <si>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</si>
  <si>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</si>
  <si>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</si>
  <si>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</si>
  <si>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</si>
  <si>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</si>
  <si>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</si>
  <si>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</si>
  <si>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</si>
  <si>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</si>
  <si>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</si>
  <si>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</si>
  <si>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</si>
  <si>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</si>
  <si>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</si>
  <si>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</si>
  <si>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</si>
  <si>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</si>
  <si>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</si>
  <si>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</si>
  <si>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</si>
  <si>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</si>
  <si>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</si>
  <si>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</si>
  <si>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</si>
  <si>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</si>
  <si>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</si>
  <si>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</si>
  <si>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</si>
  <si>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</si>
  <si>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</si>
  <si>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</si>
  <si>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</si>
  <si>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</si>
  <si>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</si>
  <si>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</si>
  <si>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</si>
  <si>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</si>
  <si>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</si>
  <si>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</si>
  <si>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</si>
  <si>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</si>
  <si>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</si>
  <si>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</si>
  <si>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</si>
  <si>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</si>
  <si>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</si>
  <si>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</si>
  <si>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</si>
  <si>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</si>
  <si>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</si>
  <si>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</si>
  <si>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</si>
  <si>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</si>
  <si>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</si>
  <si>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</si>
  <si>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</si>
  <si>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</si>
  <si>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</si>
  <si>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</si>
  <si>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</si>
  <si>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</si>
  <si>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</si>
  <si>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</si>
  <si>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</si>
  <si>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</si>
  <si>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</si>
  <si>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</si>
  <si>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</si>
  <si>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</si>
  <si>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</si>
  <si>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</si>
  <si>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</si>
  <si>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</si>
  <si>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</si>
  <si>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</si>
  <si>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</si>
  <si>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</si>
  <si>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</si>
  <si>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</si>
  <si>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</si>
  <si>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</si>
  <si>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</si>
  <si>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</si>
  <si>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</si>
  <si>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</si>
  <si>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</si>
  <si>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</si>
  <si>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</si>
  <si>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</si>
  <si>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</si>
  <si>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</si>
  <si>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</si>
  <si>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</si>
  <si>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</si>
  <si>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</si>
  <si>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</si>
  <si>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</si>
  <si>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</si>
  <si>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</si>
  <si>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</si>
  <si>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</si>
  <si>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</si>
  <si>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</si>
  <si>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</si>
  <si>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</si>
  <si>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</si>
  <si>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</si>
  <si>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</si>
  <si>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</si>
  <si>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</si>
  <si>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</si>
  <si>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</si>
  <si>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</si>
  <si>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</si>
  <si>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</si>
  <si>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</si>
  <si>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</si>
  <si>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</si>
  <si>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</si>
  <si>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</si>
  <si>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</si>
  <si>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</si>
  <si>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</si>
  <si>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</si>
  <si>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</si>
  <si>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</si>
  <si>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</si>
  <si>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</si>
  <si>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</si>
  <si>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</si>
  <si>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</si>
  <si>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</si>
  <si>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</si>
  <si>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</si>
  <si>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</si>
  <si>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</si>
  <si>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</si>
  <si>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</si>
  <si>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</si>
  <si>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</si>
  <si>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</si>
  <si>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</si>
  <si>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</si>
  <si>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</si>
  <si>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</si>
  <si>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</si>
  <si>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</si>
  <si>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</si>
  <si>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</si>
  <si>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</si>
  <si>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</si>
  <si>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</si>
  <si>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</si>
  <si>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</si>
  <si>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</si>
  <si>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</si>
  <si>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</si>
  <si>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</si>
  <si>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</si>
  <si>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</si>
  <si>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</si>
  <si>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</si>
  <si>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</si>
  <si>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</si>
  <si>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</si>
  <si>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</si>
  <si>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</si>
  <si>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</si>
  <si>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</si>
  <si>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</si>
  <si>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</si>
  <si>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</si>
  <si>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</si>
  <si>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</si>
  <si>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</si>
  <si>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</si>
  <si>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</si>
  <si>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</si>
  <si>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</si>
  <si>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</si>
  <si>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</si>
  <si>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</si>
  <si>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</si>
  <si>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</si>
  <si>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</si>
  <si>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</si>
  <si>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</si>
  <si>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</si>
  <si>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</si>
  <si>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</si>
  <si>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</si>
  <si>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</si>
  <si>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</si>
  <si>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</si>
  <si>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</si>
  <si>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</si>
  <si>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</si>
  <si>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</si>
  <si>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</si>
  <si>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</si>
  <si>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</si>
  <si>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</si>
  <si>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</si>
  <si>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</si>
  <si>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</si>
  <si>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</si>
  <si>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</si>
  <si>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</si>
  <si>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</si>
  <si>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</si>
  <si>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</si>
  <si>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</si>
  <si>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</si>
  <si>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</si>
  <si>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</si>
  <si>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</si>
  <si>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</si>
  <si>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</si>
  <si>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</si>
  <si>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</si>
  <si>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</si>
  <si>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</si>
  <si>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</si>
  <si>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</si>
  <si>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</si>
  <si>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</si>
  <si>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</si>
  <si>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</si>
  <si>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</si>
  <si>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</si>
  <si>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</si>
  <si>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</si>
  <si>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</si>
  <si>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</si>
  <si>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</si>
  <si>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</si>
  <si>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</si>
  <si>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</si>
  <si>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</si>
  <si>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</si>
  <si>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</si>
  <si>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</si>
  <si>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</si>
  <si>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</si>
  <si>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</si>
  <si>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</si>
  <si>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</si>
  <si>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</si>
  <si>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</si>
  <si>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</si>
  <si>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</si>
  <si>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</si>
  <si>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</si>
  <si>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</si>
  <si>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</si>
  <si>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</si>
  <si>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</si>
  <si>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</si>
  <si>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</si>
  <si>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</si>
  <si>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</si>
  <si>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</si>
  <si>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</si>
  <si>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</si>
  <si>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</si>
  <si>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</si>
  <si>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</si>
  <si>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</si>
  <si>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</si>
  <si>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</si>
  <si>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</si>
  <si>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</si>
  <si>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</si>
  <si>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</si>
  <si>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</si>
  <si>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</si>
  <si>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</si>
  <si>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</si>
  <si>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</si>
  <si>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</si>
  <si>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</si>
  <si>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</si>
  <si>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</si>
  <si>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</si>
  <si>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</si>
  <si>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</si>
  <si>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</si>
  <si>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</si>
  <si>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</si>
  <si>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</si>
  <si>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</si>
  <si>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</si>
  <si>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</si>
  <si>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</si>
  <si>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</si>
  <si>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</si>
  <si>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</si>
  <si>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</si>
  <si>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</si>
  <si>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</si>
  <si>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</si>
  <si>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</si>
  <si>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</si>
  <si>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</si>
  <si>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</si>
  <si>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</si>
  <si>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</si>
  <si>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</si>
  <si>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</si>
  <si>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</si>
  <si>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</si>
  <si>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</si>
  <si>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</si>
  <si>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</si>
  <si>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</si>
  <si>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</si>
  <si>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</si>
  <si>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</si>
  <si>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</si>
  <si>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</si>
  <si>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</si>
  <si>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</si>
  <si>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</si>
  <si>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</si>
  <si>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</si>
  <si>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</si>
  <si>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</si>
  <si>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</si>
  <si>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</si>
  <si>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</si>
  <si>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</si>
  <si>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</si>
  <si>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</si>
  <si>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</si>
  <si>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</si>
  <si>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</si>
  <si>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</si>
  <si>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</si>
  <si>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</si>
  <si>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</si>
  <si>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</si>
  <si>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</si>
  <si>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</si>
  <si>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</si>
  <si>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</si>
  <si>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</si>
  <si>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</si>
  <si>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</si>
  <si>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</si>
  <si>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</si>
  <si>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</si>
  <si>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</si>
  <si>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</si>
  <si>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</si>
  <si>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</si>
  <si>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</si>
  <si>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</si>
  <si>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</si>
  <si>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</si>
  <si>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</si>
  <si>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</si>
  <si>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</si>
  <si>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</si>
  <si>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</si>
  <si>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</si>
  <si>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</si>
  <si>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</si>
  <si>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</si>
  <si>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</si>
  <si>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</si>
  <si>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</si>
  <si>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</si>
  <si>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</si>
  <si>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</si>
  <si>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</si>
  <si>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</si>
  <si>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</si>
  <si>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</si>
  <si>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</si>
  <si>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</si>
  <si>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</si>
  <si>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</si>
  <si>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</si>
  <si>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</si>
  <si>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</si>
  <si>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</si>
  <si>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</si>
  <si>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</si>
  <si>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</si>
  <si>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</si>
  <si>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</si>
  <si>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</si>
  <si>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</si>
  <si>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</si>
  <si>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</si>
  <si>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</si>
  <si>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</si>
  <si>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</si>
  <si>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</si>
  <si>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</si>
  <si>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</si>
  <si>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</si>
  <si>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</si>
  <si>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</si>
  <si>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</si>
  <si>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</si>
  <si>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</si>
  <si>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</si>
  <si>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</si>
  <si>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</si>
  <si>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</si>
  <si>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</si>
  <si>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</si>
  <si>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</si>
  <si>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</si>
  <si>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</si>
  <si>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</si>
  <si>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</si>
  <si>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</si>
  <si>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</si>
  <si>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</si>
  <si>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</si>
  <si>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</si>
  <si>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</si>
  <si>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</si>
  <si>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</si>
  <si>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</si>
  <si>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</si>
  <si>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</si>
  <si>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</si>
  <si>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</si>
  <si>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</si>
  <si>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</si>
  <si>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</si>
  <si>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</si>
  <si>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</si>
  <si>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</si>
  <si>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</si>
  <si>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</si>
  <si>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</si>
  <si>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</si>
  <si>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</si>
  <si>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</si>
  <si>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</si>
  <si>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</si>
  <si>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</si>
  <si>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</si>
  <si>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</si>
  <si>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</si>
  <si>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</si>
  <si>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</si>
  <si>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</si>
  <si>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</si>
  <si>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</si>
  <si>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</si>
  <si>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</si>
  <si>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</si>
  <si>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</si>
  <si>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</si>
  <si>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</si>
  <si>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</si>
  <si>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</si>
  <si>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</si>
  <si>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</si>
  <si>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</si>
  <si>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</si>
  <si>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</si>
  <si>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</si>
  <si>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</si>
  <si>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</si>
  <si>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</si>
  <si>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</si>
  <si>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</si>
  <si>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</si>
  <si>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</si>
  <si>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</si>
  <si>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</si>
  <si>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</si>
  <si>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</si>
  <si>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</si>
  <si>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</si>
  <si>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</si>
  <si>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</si>
  <si>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</si>
  <si>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</si>
  <si>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</si>
  <si>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</si>
  <si>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</si>
  <si>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</si>
  <si>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</si>
  <si>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</si>
  <si>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</si>
  <si>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</si>
  <si>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</si>
  <si>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</si>
  <si>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</si>
  <si>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</si>
  <si>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</si>
  <si>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</si>
  <si>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</si>
  <si>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</si>
  <si>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</si>
  <si>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</si>
  <si>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</si>
  <si>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</si>
  <si>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</si>
  <si>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</si>
  <si>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</si>
  <si>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</si>
  <si>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</si>
  <si>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</si>
  <si>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</si>
  <si>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</si>
  <si>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</si>
  <si>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</si>
  <si>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</si>
  <si>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</si>
  <si>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</si>
  <si>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</si>
  <si>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</si>
  <si>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</si>
  <si>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</si>
  <si>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</si>
  <si>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</si>
  <si>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</si>
  <si>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</si>
  <si>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</si>
  <si>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</si>
  <si>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</si>
  <si>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</si>
  <si>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</si>
  <si>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</si>
  <si>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</si>
  <si>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</si>
  <si>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</si>
  <si>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</si>
  <si>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</si>
  <si>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</si>
  <si>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</si>
  <si>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</si>
  <si>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</si>
  <si>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</si>
  <si>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</si>
  <si>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</si>
  <si>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</si>
  <si>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</si>
  <si>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</si>
  <si>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</si>
  <si>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</si>
  <si>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</si>
  <si>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</si>
  <si>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</si>
  <si>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</si>
  <si>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</si>
  <si>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</si>
  <si>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</si>
  <si>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</si>
  <si>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</si>
  <si>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</si>
  <si>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</si>
  <si>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</si>
  <si>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</si>
  <si>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</si>
  <si>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</si>
  <si>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</si>
  <si>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</si>
  <si>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</si>
  <si>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</si>
  <si>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</si>
  <si>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</si>
  <si>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</si>
  <si>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</si>
  <si>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</si>
  <si>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</si>
  <si>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</si>
  <si>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</si>
  <si>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</si>
  <si>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</si>
  <si>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</si>
  <si>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</si>
  <si>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</si>
  <si>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</si>
  <si>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</si>
  <si>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</si>
  <si>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</si>
  <si>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</si>
  <si>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</si>
  <si>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</si>
  <si>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</si>
  <si>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</si>
  <si>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</si>
  <si>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</si>
  <si>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</si>
  <si>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</si>
  <si>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</si>
  <si>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</si>
  <si>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</si>
  <si>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</si>
  <si>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</si>
  <si>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</si>
  <si>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</si>
  <si>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</si>
  <si>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</si>
  <si>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</si>
  <si>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</si>
  <si>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</si>
  <si>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</si>
  <si>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</si>
  <si>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</si>
  <si>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</si>
  <si>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</si>
  <si>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</si>
  <si>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</si>
  <si>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</si>
  <si>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</si>
  <si>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</si>
  <si>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</si>
  <si>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</si>
  <si>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</si>
  <si>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</si>
  <si>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</si>
  <si>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</si>
  <si>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</si>
  <si>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</si>
  <si>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</si>
  <si>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</si>
  <si>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</si>
  <si>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</si>
  <si>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</si>
  <si>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</si>
  <si>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</si>
  <si>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</si>
  <si>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</si>
  <si>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</si>
  <si>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</si>
  <si>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</si>
  <si>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</si>
  <si>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</si>
  <si>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</si>
  <si>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</si>
  <si>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</si>
  <si>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</si>
  <si>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</si>
  <si>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</si>
  <si>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</si>
  <si>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</si>
  <si>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</si>
  <si>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</si>
  <si>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</si>
  <si>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</si>
  <si>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</si>
  <si>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</si>
  <si>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</si>
  <si>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</si>
  <si>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</si>
  <si>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</si>
  <si>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</si>
  <si>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</si>
  <si>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</si>
  <si>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</si>
  <si>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</si>
  <si>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</si>
  <si>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</si>
  <si>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</si>
  <si>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</si>
  <si>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</si>
  <si>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</si>
  <si>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</si>
  <si>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</si>
  <si>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</si>
  <si>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</si>
  <si>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</si>
  <si>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</si>
  <si>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</si>
  <si>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</si>
  <si>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</si>
  <si>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</si>
  <si>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</si>
  <si>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</si>
  <si>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</si>
  <si>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</si>
  <si>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</si>
  <si>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</si>
  <si>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</si>
  <si>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</si>
  <si>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</si>
  <si>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</si>
  <si>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</si>
  <si>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</si>
  <si>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</si>
  <si>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</si>
  <si>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</si>
  <si>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</si>
  <si>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</si>
  <si>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</si>
  <si>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</si>
  <si>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</si>
  <si>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</si>
  <si>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</si>
  <si>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</si>
  <si>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</si>
  <si>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</si>
  <si>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</si>
  <si>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</si>
  <si>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</si>
  <si>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</si>
  <si>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</si>
  <si>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</si>
  <si>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</si>
  <si>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</si>
  <si>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</si>
  <si>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</si>
  <si>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</si>
  <si>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</si>
  <si>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</si>
  <si>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</si>
  <si>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</si>
  <si>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</si>
  <si>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</si>
  <si>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</si>
  <si>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</si>
  <si>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</si>
  <si>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</si>
  <si>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</si>
  <si>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</si>
  <si>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</si>
  <si>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</si>
  <si>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</si>
  <si>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</si>
  <si>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</si>
  <si>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</si>
  <si>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</si>
  <si>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</si>
  <si>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</si>
  <si>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</si>
  <si>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</si>
  <si>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</si>
  <si>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</si>
  <si>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</si>
  <si>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</si>
  <si>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</si>
  <si>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</si>
  <si>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</si>
  <si>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</si>
  <si>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</si>
  <si>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</si>
  <si>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</si>
  <si>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</si>
  <si>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</si>
  <si>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</si>
  <si>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</si>
  <si>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</si>
  <si>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</si>
  <si>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</si>
  <si>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</si>
  <si>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</si>
  <si>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</si>
  <si>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</si>
  <si>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</si>
  <si>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</si>
  <si>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</si>
  <si>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</si>
  <si>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</si>
  <si>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</si>
  <si>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</si>
  <si>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</si>
  <si>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</si>
  <si>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</si>
  <si>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</si>
  <si>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</si>
  <si>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</si>
  <si>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</si>
  <si>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</si>
  <si>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</si>
  <si>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</si>
  <si>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</si>
  <si>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</si>
  <si>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</si>
  <si>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</si>
  <si>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</si>
  <si>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</si>
  <si>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</si>
  <si>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</si>
  <si>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</si>
  <si>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</si>
  <si>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</si>
  <si>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</si>
  <si>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</si>
  <si>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</si>
  <si>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</si>
  <si>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</si>
  <si>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</si>
  <si>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</si>
  <si>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</si>
  <si>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</si>
  <si>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</si>
  <si>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</si>
  <si>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</si>
  <si>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</si>
  <si>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</si>
  <si>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</si>
  <si>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</si>
  <si>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</si>
  <si>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</si>
  <si>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</si>
  <si>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</si>
  <si>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</si>
  <si>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</si>
  <si>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</si>
  <si>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</si>
  <si>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</si>
  <si>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</si>
  <si>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</si>
  <si>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</si>
  <si>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</si>
  <si>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</si>
  <si>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</si>
  <si>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</si>
  <si>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</si>
  <si>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</si>
  <si>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</si>
  <si>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</si>
  <si>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</si>
  <si>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</si>
  <si>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</si>
  <si>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</si>
  <si>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</si>
  <si>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</si>
  <si>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</si>
  <si>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</si>
  <si>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</si>
  <si>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</si>
  <si>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</si>
  <si>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</si>
  <si>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</si>
  <si>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</si>
  <si>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</si>
  <si>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</si>
  <si>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</si>
  <si>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</si>
  <si>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</si>
  <si>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</si>
  <si>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</si>
  <si>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</si>
  <si>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</si>
  <si>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</si>
  <si>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</si>
  <si>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</si>
  <si>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</si>
  <si>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</si>
  <si>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</si>
  <si>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</si>
  <si>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</si>
  <si>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</si>
  <si>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</si>
  <si>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</si>
  <si>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</si>
  <si>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</si>
  <si>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</si>
  <si>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</si>
  <si>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</si>
  <si>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</si>
  <si>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</si>
  <si>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</si>
  <si>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</si>
  <si>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</si>
  <si>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</si>
  <si>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</si>
  <si>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</si>
  <si>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</si>
  <si>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</si>
  <si>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</si>
  <si>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</si>
  <si>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</si>
  <si>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</si>
  <si>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</si>
  <si>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</si>
  <si>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</si>
  <si>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</si>
  <si>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</si>
  <si>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</si>
  <si>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</si>
  <si>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</si>
  <si>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</si>
  <si>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</si>
  <si>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</si>
  <si>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</si>
  <si>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</si>
  <si>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</si>
  <si>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</si>
  <si>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</si>
  <si>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</si>
  <si>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</si>
  <si>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</si>
  <si>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</si>
  <si>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</si>
  <si>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</si>
  <si>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</si>
  <si>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</si>
  <si>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</si>
  <si>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</si>
  <si>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</si>
  <si>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</si>
  <si>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</si>
  <si>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</si>
  <si>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</si>
  <si>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</si>
  <si>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</si>
  <si>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</si>
  <si>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</si>
  <si>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</si>
  <si>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</si>
  <si>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</si>
  <si>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</si>
  <si>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</si>
  <si>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</si>
  <si>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</si>
  <si>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</si>
  <si>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</si>
  <si>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</si>
  <si>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</si>
  <si>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</si>
  <si>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</si>
  <si>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</si>
  <si>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</si>
  <si>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</si>
  <si>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</si>
  <si>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</si>
  <si>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</si>
  <si>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</si>
  <si>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</si>
  <si>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</si>
  <si>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</si>
  <si>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</si>
  <si>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</si>
  <si>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</si>
  <si>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</si>
  <si>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</si>
  <si>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</si>
  <si>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</si>
  <si>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</si>
  <si>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</si>
  <si>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</si>
  <si>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</si>
  <si>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</si>
  <si>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</si>
  <si>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</si>
  <si>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</si>
  <si>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</si>
  <si>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</si>
  <si>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</si>
  <si>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</si>
  <si>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</si>
  <si>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</si>
  <si>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</si>
  <si>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</si>
  <si>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</si>
  <si>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</si>
  <si>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</si>
  <si>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</si>
  <si>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</si>
  <si>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</si>
  <si>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</si>
  <si>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</si>
  <si>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</si>
  <si>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</si>
  <si>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</si>
  <si>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</si>
  <si>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</si>
  <si>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</si>
  <si>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</si>
  <si>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</si>
  <si>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</si>
  <si>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</si>
  <si>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</si>
  <si>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</si>
  <si>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</si>
  <si>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</si>
  <si>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</si>
  <si>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</si>
  <si>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</si>
  <si>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</si>
  <si>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</si>
  <si>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</si>
  <si>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</si>
  <si>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</si>
  <si>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</si>
  <si>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</si>
  <si>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</si>
  <si>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</si>
  <si>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</si>
  <si>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</si>
  <si>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</si>
  <si>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</si>
  <si>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</si>
  <si>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</si>
  <si>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</si>
  <si>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</si>
  <si>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</si>
  <si>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</si>
  <si>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</si>
  <si>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</si>
  <si>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</si>
  <si>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</si>
  <si>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</si>
  <si>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</si>
  <si>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</si>
  <si>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</si>
  <si>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</si>
  <si>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</si>
  <si>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</si>
  <si>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</si>
  <si>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</si>
  <si>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</si>
  <si>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</si>
  <si>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</si>
  <si>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</si>
  <si>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</si>
  <si>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</si>
  <si>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</si>
  <si>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</si>
  <si>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</si>
  <si>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</si>
  <si>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</si>
  <si>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</si>
  <si>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</si>
  <si>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</si>
  <si>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</si>
  <si>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</si>
  <si>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</si>
  <si>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</si>
  <si>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</si>
  <si>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</si>
  <si>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</si>
  <si>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</si>
  <si>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</si>
  <si>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</si>
  <si>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</si>
  <si>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</si>
  <si>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</si>
  <si>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</si>
  <si>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</si>
  <si>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</si>
  <si>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</si>
  <si>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</si>
  <si>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</si>
  <si>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</si>
  <si>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</si>
  <si>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</si>
  <si>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</si>
  <si>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</si>
  <si>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</si>
  <si>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</si>
  <si>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</si>
  <si>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</si>
  <si>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</si>
  <si>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</si>
  <si>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</si>
  <si>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</si>
  <si>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</si>
  <si>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</si>
  <si>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</si>
  <si>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</si>
  <si>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</si>
  <si>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</si>
  <si>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</si>
  <si>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</si>
  <si>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</si>
  <si>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</si>
  <si>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</si>
  <si>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</si>
  <si>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</si>
  <si>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</si>
  <si>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</si>
  <si>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</si>
  <si>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</si>
  <si>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</si>
  <si>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</si>
  <si>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</si>
  <si>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</si>
  <si>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</si>
  <si>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</si>
  <si>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</si>
  <si>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</si>
  <si>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</si>
  <si>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</si>
  <si>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</si>
  <si>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</si>
  <si>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</si>
  <si>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</si>
  <si>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</si>
  <si>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</si>
  <si>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</si>
  <si>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</si>
  <si>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</si>
  <si>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</si>
  <si>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</si>
  <si>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</si>
  <si>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</si>
  <si>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</si>
  <si>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</si>
  <si>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</si>
  <si>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</si>
  <si>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</si>
  <si>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</si>
  <si>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</si>
  <si>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</si>
  <si>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</si>
  <si>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</si>
  <si>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</si>
  <si>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</si>
  <si>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</si>
  <si>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</si>
  <si>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</si>
  <si>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</si>
  <si>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</si>
  <si>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</si>
  <si>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</si>
  <si>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</si>
  <si>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</si>
  <si>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</si>
  <si>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</si>
  <si>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</si>
  <si>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</si>
  <si>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</si>
  <si>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</si>
  <si>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</si>
  <si>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</si>
  <si>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</si>
  <si>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</si>
  <si>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</si>
  <si>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</si>
  <si>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</si>
  <si>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</si>
  <si>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</si>
  <si>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</si>
  <si>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</si>
  <si>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</si>
  <si>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</si>
  <si>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</si>
  <si>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</si>
  <si>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</si>
  <si>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</si>
  <si>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</si>
  <si>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</si>
  <si>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</si>
  <si>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</si>
  <si>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</si>
  <si>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</si>
  <si>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</si>
  <si>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</si>
  <si>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</si>
  <si>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</si>
  <si>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</si>
  <si>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</si>
  <si>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</si>
  <si>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</si>
  <si>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</si>
  <si>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</si>
  <si>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</si>
  <si>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</si>
  <si>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</si>
  <si>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</si>
  <si>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</si>
  <si>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</si>
  <si>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</si>
  <si>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</si>
  <si>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</si>
  <si>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</si>
  <si>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</si>
  <si>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</si>
  <si>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</si>
  <si>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</si>
  <si>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</si>
  <si>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</si>
  <si>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</si>
  <si>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</si>
  <si>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</si>
  <si>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</si>
  <si>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</si>
  <si>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</si>
  <si>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</si>
  <si>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</si>
  <si>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</si>
  <si>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</si>
  <si>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</si>
  <si>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</si>
  <si>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</si>
  <si>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</si>
  <si>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</si>
  <si>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</si>
  <si>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</si>
  <si>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</si>
  <si>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</si>
  <si>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</si>
  <si>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</si>
  <si>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</si>
  <si>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</si>
  <si>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</si>
  <si>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</si>
  <si>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</si>
  <si>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</si>
  <si>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</si>
  <si>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</si>
  <si>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</si>
  <si>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</si>
  <si>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</si>
  <si>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</si>
  <si>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</si>
  <si>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</si>
  <si>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</si>
  <si>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</si>
  <si>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</si>
  <si>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</si>
  <si>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</si>
  <si>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</si>
  <si>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</si>
  <si>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</si>
  <si>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</si>
  <si>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</si>
  <si>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</si>
  <si>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</si>
  <si>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</si>
  <si>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</si>
  <si>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</si>
  <si>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</si>
  <si>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</si>
  <si>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</si>
  <si>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</si>
  <si>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</si>
  <si>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</si>
  <si>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</si>
  <si>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</si>
  <si>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</si>
  <si>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</si>
  <si>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</si>
  <si>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</si>
  <si>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</si>
  <si>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</si>
  <si>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</si>
  <si>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</si>
  <si>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</si>
  <si>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</si>
  <si>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</si>
  <si>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</si>
  <si>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</si>
  <si>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</si>
  <si>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</si>
  <si>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</si>
  <si>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</si>
  <si>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</si>
  <si>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</si>
  <si>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</si>
  <si>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</si>
  <si>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</si>
  <si>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</si>
  <si>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</si>
  <si>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</si>
  <si>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</si>
  <si>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</si>
  <si>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</si>
  <si>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</si>
  <si>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</si>
  <si>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</si>
  <si>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</si>
  <si>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</si>
  <si>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</si>
  <si>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</si>
  <si>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</si>
  <si>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</si>
  <si>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</si>
  <si>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</si>
  <si>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</si>
  <si>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</si>
  <si>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</si>
  <si>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</si>
  <si>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</si>
  <si>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</si>
  <si>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</si>
  <si>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</si>
  <si>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</si>
  <si>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</si>
  <si>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</si>
  <si>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</si>
  <si>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</si>
  <si>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</si>
  <si>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</si>
  <si>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</si>
  <si>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</si>
  <si>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</si>
  <si>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</si>
  <si>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</si>
  <si>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</si>
  <si>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</si>
  <si>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</si>
  <si>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</si>
  <si>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</si>
  <si>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</si>
  <si>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</si>
  <si>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</si>
  <si>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</si>
  <si>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</si>
  <si>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</si>
  <si>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</si>
  <si>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</si>
  <si>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</si>
  <si>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</si>
  <si>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</si>
  <si>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</si>
  <si>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</si>
  <si>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</si>
  <si>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</si>
  <si>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</si>
  <si>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</si>
  <si>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</si>
  <si>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</si>
  <si>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</si>
  <si>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</si>
  <si>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</si>
  <si>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</si>
  <si>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</si>
  <si>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</si>
  <si>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</si>
  <si>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</si>
  <si>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</si>
  <si>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</si>
  <si>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</si>
  <si>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</si>
  <si>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</si>
  <si>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</si>
  <si>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</si>
  <si>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</si>
  <si>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</si>
  <si>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</si>
  <si>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</si>
  <si>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</si>
  <si>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</si>
  <si>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</si>
  <si>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</si>
  <si>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</si>
  <si>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</si>
  <si>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</si>
  <si>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</si>
  <si>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</si>
  <si>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</si>
  <si>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</si>
  <si>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</si>
  <si>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</si>
  <si>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</si>
  <si>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</si>
  <si>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</si>
  <si>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</si>
  <si>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</si>
  <si>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</si>
  <si>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</si>
  <si>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</si>
  <si>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</si>
  <si>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</si>
  <si>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</si>
  <si>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</si>
  <si>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</si>
  <si>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</si>
  <si>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</si>
  <si>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</si>
  <si>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</si>
  <si>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</si>
  <si>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</si>
  <si>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</si>
  <si>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</si>
  <si>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</si>
  <si>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</si>
  <si>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</si>
  <si>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</si>
  <si>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</si>
  <si>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</si>
  <si>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</si>
  <si>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</si>
  <si>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</si>
  <si>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</si>
  <si>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</si>
  <si>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</si>
  <si>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</si>
  <si>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</si>
  <si>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</si>
  <si>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</si>
  <si>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</si>
  <si>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</si>
  <si>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</si>
  <si>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</si>
  <si>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</si>
  <si>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</si>
  <si>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</si>
  <si>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</si>
  <si>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</si>
  <si>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</si>
  <si>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</si>
  <si>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</si>
  <si>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</si>
  <si>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</si>
  <si>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</si>
  <si>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</si>
  <si>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</si>
  <si>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</si>
  <si>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</si>
  <si>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</si>
  <si>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</si>
  <si>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</si>
  <si>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</si>
  <si>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</si>
  <si>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</si>
  <si>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</si>
  <si>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</si>
  <si>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</si>
  <si>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</si>
  <si>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</si>
  <si>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</si>
  <si>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</si>
  <si>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</si>
  <si>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</si>
  <si>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</si>
  <si>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</si>
  <si>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</si>
  <si>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</si>
  <si>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</si>
  <si>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</si>
  <si>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</si>
  <si>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</si>
  <si>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</si>
  <si>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</si>
  <si>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</si>
  <si>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</si>
  <si>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</si>
  <si>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</si>
  <si>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</si>
  <si>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</si>
  <si>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</si>
  <si>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</si>
  <si>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</si>
  <si>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</si>
  <si>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</si>
  <si>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</si>
  <si>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</si>
  <si>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</si>
  <si>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</si>
  <si>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</si>
  <si>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</si>
  <si>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</si>
  <si>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</si>
  <si>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</si>
  <si>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</si>
  <si>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</si>
  <si>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</si>
  <si>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</si>
  <si>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</si>
  <si>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</si>
  <si>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</si>
  <si>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</si>
  <si>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</si>
  <si>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</si>
  <si>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</si>
  <si>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</si>
  <si>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</si>
  <si>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</si>
  <si>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</si>
  <si>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</si>
  <si>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</si>
  <si>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</si>
  <si>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</si>
  <si>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</si>
  <si>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</si>
  <si>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</si>
  <si>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</si>
  <si>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</si>
  <si>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</si>
  <si>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</si>
  <si>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</si>
  <si>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</si>
  <si>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</si>
  <si>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</si>
  <si>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</si>
  <si>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</si>
  <si>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</si>
  <si>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</si>
  <si>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</si>
  <si>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</si>
  <si>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</si>
  <si>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</si>
  <si>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</si>
  <si>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</si>
  <si>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</si>
  <si>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</si>
  <si>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</si>
  <si>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</si>
  <si>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</si>
  <si>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</si>
  <si>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</si>
  <si>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</si>
  <si>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</si>
  <si>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</si>
  <si>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</si>
  <si>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</si>
  <si>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</si>
  <si>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</si>
  <si>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</si>
  <si>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</si>
  <si>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</si>
  <si>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</si>
  <si>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</si>
  <si>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</si>
  <si>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</si>
  <si>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</si>
  <si>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</si>
  <si>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</si>
  <si>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</si>
  <si>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</si>
  <si>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</si>
  <si>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</si>
  <si>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</si>
  <si>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</si>
  <si>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</si>
  <si>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</si>
  <si>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</si>
  <si>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</si>
  <si>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</si>
  <si>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</si>
  <si>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</si>
  <si>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</si>
  <si>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</si>
  <si>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</si>
  <si>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</si>
  <si>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</si>
  <si>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</si>
  <si>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</si>
  <si>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</si>
  <si>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</si>
  <si>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</si>
  <si>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</si>
  <si>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</si>
  <si>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</si>
  <si>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</si>
  <si>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</si>
  <si>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</si>
  <si>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</si>
  <si>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</si>
  <si>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</si>
  <si>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</si>
  <si>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</si>
  <si>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</si>
  <si>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</si>
  <si>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</si>
  <si>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</si>
  <si>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</si>
  <si>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</si>
  <si>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</si>
  <si>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</si>
  <si>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</si>
  <si>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</si>
  <si>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</si>
  <si>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</si>
  <si>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</si>
  <si>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</si>
  <si>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</si>
  <si>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</si>
  <si>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</si>
  <si>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</si>
  <si>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</si>
  <si>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</si>
  <si>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</si>
  <si>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</si>
  <si>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</si>
  <si>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</si>
  <si>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</si>
  <si>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</si>
  <si>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</si>
  <si>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</si>
  <si>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</si>
  <si>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</si>
  <si>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</si>
  <si>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</si>
  <si>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</si>
  <si>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</si>
  <si>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</si>
  <si>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</si>
  <si>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</si>
  <si>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</si>
  <si>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</si>
  <si>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</si>
  <si>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</si>
  <si>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</si>
  <si>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</si>
  <si>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</si>
  <si>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</si>
  <si>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</si>
  <si>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</si>
  <si>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</si>
  <si>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</si>
  <si>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</si>
  <si>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</si>
  <si>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</si>
  <si>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</si>
  <si>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</si>
  <si>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</si>
  <si>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</si>
  <si>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</si>
  <si>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</si>
  <si>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</si>
  <si>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</si>
  <si>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</si>
  <si>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</si>
  <si>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</si>
  <si>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</si>
  <si>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</si>
  <si>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</si>
  <si>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</si>
  <si>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</si>
  <si>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</si>
  <si>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</si>
  <si>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</si>
  <si>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</si>
  <si>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</si>
  <si>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</si>
  <si>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</si>
  <si>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</si>
  <si>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</si>
  <si>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</si>
  <si>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</si>
  <si>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</si>
  <si>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</si>
  <si>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</si>
  <si>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</si>
  <si>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</si>
  <si>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</si>
  <si>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</si>
  <si>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</si>
  <si>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</si>
  <si>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</si>
  <si>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</si>
  <si>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</si>
  <si>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</si>
  <si>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</si>
  <si>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</si>
  <si>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</si>
  <si>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</si>
  <si>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</si>
  <si>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</si>
  <si>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</si>
  <si>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</si>
  <si>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</si>
  <si>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</si>
  <si>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</si>
  <si>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</si>
  <si>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</si>
  <si>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</si>
  <si>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</si>
  <si>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</si>
  <si>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</si>
  <si>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</si>
  <si>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</si>
  <si>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</si>
  <si>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</si>
  <si>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</si>
  <si>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</si>
  <si>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</si>
  <si>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</si>
  <si>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</si>
  <si>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</si>
  <si>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</si>
  <si>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</si>
  <si>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</si>
  <si>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</si>
  <si>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</si>
  <si>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</si>
  <si>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</si>
  <si>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</si>
  <si>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</si>
  <si>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</si>
  <si>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</si>
  <si>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</si>
  <si>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</si>
  <si>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</si>
  <si>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</si>
  <si>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</si>
  <si>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</si>
  <si>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</si>
  <si>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</si>
  <si>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</si>
  <si>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</si>
  <si>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</si>
  <si>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</si>
  <si>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</si>
  <si>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</si>
  <si>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</si>
  <si>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</si>
  <si>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</si>
  <si>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</si>
  <si>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</si>
  <si>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</si>
  <si>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</si>
  <si>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</si>
  <si>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</si>
  <si>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</si>
  <si>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</si>
  <si>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</si>
  <si>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</si>
  <si>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</si>
  <si>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</si>
  <si>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</si>
  <si>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</si>
  <si>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</si>
  <si>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</si>
  <si>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</si>
  <si>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</si>
  <si>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</si>
  <si>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</si>
  <si>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</si>
  <si>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</si>
  <si>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</si>
  <si>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</si>
  <si>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</si>
  <si>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</si>
  <si>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</si>
  <si>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</si>
  <si>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</si>
  <si>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</si>
  <si>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</si>
  <si>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</si>
  <si>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</si>
  <si>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</si>
  <si>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</si>
  <si>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</si>
  <si>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</si>
  <si>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</si>
  <si>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</si>
  <si>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</si>
  <si>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</si>
  <si>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</si>
  <si>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</si>
  <si>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</si>
  <si>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</si>
  <si>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</si>
  <si>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</si>
  <si>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</si>
  <si>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</si>
  <si>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</si>
  <si>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</si>
  <si>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</si>
  <si>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</si>
  <si>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</si>
  <si>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</si>
  <si>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</si>
  <si>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</si>
  <si>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</si>
  <si>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</si>
  <si>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</si>
  <si>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</si>
  <si>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</si>
  <si>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</si>
  <si>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</si>
  <si>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</si>
  <si>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</si>
  <si>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</si>
  <si>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</si>
  <si>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</si>
  <si>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</si>
  <si>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</si>
  <si>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</si>
  <si>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</si>
  <si>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</si>
  <si>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</si>
  <si>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</si>
  <si>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</si>
  <si>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</si>
  <si>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</si>
  <si>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</si>
  <si>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</si>
  <si>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</si>
  <si>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</si>
  <si>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</si>
  <si>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</si>
  <si>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</si>
  <si>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</si>
  <si>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</si>
  <si>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</si>
  <si>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</si>
  <si>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</si>
  <si>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</si>
  <si>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</si>
  <si>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</si>
  <si>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</si>
  <si>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</si>
  <si>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</si>
  <si>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</si>
  <si>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</si>
  <si>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</si>
  <si>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</si>
  <si>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</si>
  <si>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</si>
  <si>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</si>
  <si>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</si>
  <si>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</si>
  <si>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</si>
  <si>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</si>
  <si>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</si>
  <si>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</si>
  <si>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</si>
  <si>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</si>
  <si>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</si>
  <si>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</si>
  <si>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</si>
  <si>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</si>
  <si>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</si>
  <si>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</si>
  <si>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</si>
  <si>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</si>
  <si>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</si>
  <si>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</si>
  <si>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</si>
  <si>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</si>
  <si>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</si>
  <si>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</si>
  <si>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</si>
  <si>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</si>
  <si>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</si>
  <si>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</si>
  <si>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</si>
  <si>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</si>
  <si>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</si>
  <si>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</si>
  <si>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</si>
  <si>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</si>
  <si>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</si>
  <si>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</si>
  <si>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</si>
  <si>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</si>
  <si>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</si>
  <si>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</si>
  <si>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</si>
  <si>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</si>
  <si>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</si>
  <si>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</si>
  <si>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</si>
  <si>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</si>
  <si>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</si>
  <si>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</si>
  <si>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</si>
  <si>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</si>
  <si>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</si>
  <si>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</si>
  <si>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</si>
  <si>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</si>
  <si>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</si>
  <si>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</si>
  <si>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</si>
  <si>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</si>
  <si>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</si>
  <si>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</si>
  <si>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</si>
  <si>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</si>
  <si>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</si>
  <si>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</si>
  <si>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</si>
  <si>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</si>
  <si>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</si>
  <si>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</si>
  <si>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</si>
  <si>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</si>
  <si>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</si>
  <si>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</si>
  <si>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</si>
  <si>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</si>
  <si>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</si>
  <si>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</si>
  <si>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</si>
  <si>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</si>
  <si>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</si>
  <si>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</si>
  <si>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</si>
  <si>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</si>
  <si>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</si>
  <si>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</si>
  <si>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</si>
  <si>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</si>
  <si>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</si>
  <si>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</si>
  <si>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</si>
  <si>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</si>
  <si>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</si>
  <si>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</si>
  <si>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</si>
  <si>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</si>
  <si>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</si>
  <si>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</si>
  <si>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</si>
  <si>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</si>
  <si>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</si>
  <si>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</si>
  <si>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</si>
  <si>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</si>
  <si>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</si>
  <si>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</si>
  <si>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</si>
  <si>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</si>
  <si>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</si>
  <si>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</si>
  <si>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</si>
  <si>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</si>
  <si>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</si>
  <si>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</si>
  <si>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</si>
  <si>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</si>
  <si>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</si>
  <si>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</si>
  <si>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</si>
  <si>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</si>
  <si>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</si>
  <si>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</si>
  <si>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</si>
  <si>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</si>
  <si>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</si>
  <si>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</si>
  <si>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</si>
  <si>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</si>
  <si>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</si>
  <si>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</si>
  <si>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</si>
  <si>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</si>
  <si>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</si>
  <si>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</si>
  <si>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</si>
  <si>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</si>
  <si>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</si>
  <si>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</si>
  <si>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</si>
  <si>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</si>
  <si>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</si>
  <si>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</si>
  <si>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</si>
  <si>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</si>
  <si>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</si>
  <si>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</si>
  <si>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</si>
  <si>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</si>
  <si>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</si>
  <si>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</si>
  <si>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</si>
  <si>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</si>
  <si>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</si>
  <si>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</si>
  <si>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</si>
  <si>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</si>
  <si>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</si>
  <si>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</si>
  <si>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</si>
  <si>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</si>
  <si>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</si>
  <si>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</si>
  <si>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</si>
  <si>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</si>
  <si>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</si>
  <si>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</si>
  <si>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</si>
  <si>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</si>
  <si>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</si>
  <si>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</si>
  <si>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</si>
  <si>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</si>
  <si>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</si>
  <si>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</si>
  <si>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</si>
  <si>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</si>
  <si>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</si>
  <si>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</si>
  <si>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</si>
  <si>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</si>
  <si>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</si>
  <si>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</si>
  <si>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</si>
  <si>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</si>
  <si>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</si>
  <si>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</si>
  <si>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</si>
  <si>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</si>
  <si>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</si>
  <si>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</si>
  <si>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</si>
  <si>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</si>
  <si>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</si>
  <si>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</si>
  <si>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</si>
  <si>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</si>
  <si>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</si>
  <si>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</si>
  <si>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</si>
  <si>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</si>
  <si>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</si>
  <si>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</si>
  <si>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</si>
  <si>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</si>
  <si>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</si>
  <si>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</si>
  <si>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</si>
  <si>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</si>
  <si>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</si>
  <si>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</si>
  <si>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</si>
  <si>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</si>
  <si>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</si>
  <si>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</si>
  <si>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</si>
  <si>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</si>
  <si>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</si>
  <si>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</si>
  <si>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</si>
  <si>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</si>
  <si>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</si>
  <si>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</si>
  <si>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</si>
  <si>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</si>
  <si>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</si>
  <si>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</si>
  <si>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</si>
  <si>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</si>
  <si>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</si>
  <si>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</si>
  <si>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</si>
  <si>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</si>
  <si>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</si>
  <si>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</si>
  <si>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</si>
  <si>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</si>
  <si>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</si>
  <si>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</si>
  <si>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</si>
  <si>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</si>
  <si>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</si>
  <si>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</si>
  <si>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</si>
  <si>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</si>
  <si>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</si>
  <si>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</si>
  <si>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</si>
  <si>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</si>
  <si>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</si>
  <si>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</si>
  <si>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</si>
  <si>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</si>
  <si>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</si>
  <si>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</si>
  <si>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</si>
  <si>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</si>
  <si>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</si>
  <si>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</si>
  <si>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</si>
  <si>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</si>
  <si>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</si>
  <si>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</si>
  <si>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</si>
  <si>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</si>
  <si>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</si>
  <si>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</si>
  <si>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</si>
  <si>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</si>
  <si>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</si>
  <si>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</si>
  <si>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</si>
  <si>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</si>
  <si>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</si>
  <si>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</si>
  <si>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</si>
  <si>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</si>
  <si>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</si>
  <si>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</si>
  <si>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</si>
  <si>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</si>
  <si>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</si>
  <si>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</si>
  <si>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</si>
  <si>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</si>
  <si>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</si>
  <si>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</si>
  <si>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</si>
  <si>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</si>
  <si>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</si>
  <si>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</si>
  <si>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</si>
  <si>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</si>
  <si>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</si>
  <si>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</si>
  <si>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</si>
  <si>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</si>
  <si>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</si>
  <si>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</si>
  <si>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</si>
  <si>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</si>
  <si>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</si>
  <si>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</si>
  <si>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</si>
  <si>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</si>
  <si>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</si>
  <si>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</si>
  <si>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</si>
  <si>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</si>
  <si>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</si>
  <si>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</si>
  <si>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</si>
  <si>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</si>
  <si>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</si>
  <si>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</si>
  <si>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</si>
  <si>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</si>
  <si>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</si>
  <si>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</si>
  <si>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</si>
  <si>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</si>
  <si>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</si>
  <si>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</si>
  <si>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</si>
  <si>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</si>
  <si>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</si>
  <si>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</si>
  <si>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</si>
  <si>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</si>
  <si>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</si>
  <si>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</si>
  <si>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</si>
  <si>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</si>
  <si>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</si>
  <si>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</si>
  <si>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</si>
  <si>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</si>
  <si>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</si>
  <si>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</si>
  <si>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</si>
  <si>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</si>
  <si>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</si>
  <si>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</si>
  <si>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</si>
  <si>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</si>
  <si>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</si>
  <si>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</si>
  <si>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</si>
  <si>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</si>
  <si>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</si>
  <si>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</si>
  <si>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</si>
  <si>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</si>
  <si>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</si>
  <si>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</si>
  <si>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</si>
  <si>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</si>
  <si>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</si>
  <si>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</si>
  <si>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</si>
  <si>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</si>
  <si>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</si>
  <si>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</si>
  <si>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</si>
  <si>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</si>
  <si>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</si>
  <si>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</si>
  <si>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</si>
  <si>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</si>
  <si>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</si>
  <si>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</si>
  <si>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</si>
  <si>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</si>
  <si>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</si>
  <si>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</si>
  <si>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</si>
  <si>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</si>
  <si>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</si>
  <si>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</si>
  <si>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</si>
  <si>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</si>
  <si>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</si>
  <si>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</si>
  <si>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</si>
  <si>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</si>
  <si>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</si>
  <si>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</si>
  <si>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</si>
  <si>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</si>
  <si>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</si>
  <si>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</si>
  <si>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</si>
  <si>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</si>
  <si>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</si>
  <si>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</si>
  <si>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</si>
  <si>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</si>
  <si>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</si>
  <si>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</si>
  <si>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</si>
  <si>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</si>
  <si>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</si>
  <si>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</si>
  <si>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</si>
  <si>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</si>
  <si>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</si>
  <si>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</si>
  <si>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</si>
  <si>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</si>
  <si>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</si>
  <si>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</si>
  <si>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</si>
  <si>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</si>
  <si>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</si>
  <si>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</si>
  <si>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</si>
  <si>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</si>
  <si>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</si>
  <si>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</si>
  <si>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</si>
  <si>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</si>
  <si>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</si>
  <si>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</si>
  <si>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</si>
  <si>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</si>
  <si>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</si>
  <si>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</si>
  <si>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</si>
  <si>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</si>
  <si>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</si>
  <si>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</si>
  <si>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</si>
  <si>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</si>
  <si>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</si>
  <si>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</si>
  <si>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</si>
  <si>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</si>
  <si>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</si>
  <si>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</si>
  <si>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</si>
  <si>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</si>
  <si>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</si>
  <si>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</si>
  <si>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</si>
  <si>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</si>
  <si>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</si>
  <si>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</si>
  <si>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</si>
  <si>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</si>
  <si>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</si>
  <si>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</si>
  <si>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</si>
  <si>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</si>
  <si>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</si>
  <si>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</si>
  <si>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</si>
  <si>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</si>
  <si>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</si>
  <si>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</si>
  <si>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</si>
  <si>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</si>
  <si>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</si>
  <si>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</si>
  <si>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</si>
  <si>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</si>
  <si>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</si>
  <si>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</si>
  <si>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</si>
  <si>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</si>
  <si>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</si>
  <si>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</si>
  <si>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</si>
  <si>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</si>
  <si>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</si>
  <si>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</si>
  <si>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</si>
  <si>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</si>
  <si>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</si>
  <si>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</si>
  <si>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</si>
  <si>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</si>
  <si>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</si>
  <si>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</si>
  <si>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</si>
  <si>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</si>
  <si>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</si>
  <si>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</si>
  <si>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</si>
  <si>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</si>
  <si>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</si>
  <si>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</si>
  <si>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</si>
  <si>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</si>
  <si>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</si>
  <si>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</si>
  <si>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</si>
  <si>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</si>
  <si>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</si>
  <si>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</si>
  <si>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</si>
  <si>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</si>
  <si>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</si>
  <si>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</si>
  <si>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</si>
  <si>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</si>
  <si>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</si>
  <si>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</si>
  <si>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</si>
  <si>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</si>
  <si>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</si>
  <si>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</si>
  <si>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</si>
  <si>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</si>
  <si>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</si>
  <si>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</si>
  <si>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</si>
  <si>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</si>
  <si>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</si>
  <si>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</si>
  <si>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</si>
  <si>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</si>
  <si>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</si>
  <si>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</si>
  <si>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</si>
  <si>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</si>
  <si>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</si>
  <si>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</si>
  <si>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</si>
  <si>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</si>
  <si>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</si>
  <si>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</si>
  <si>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</si>
  <si>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</si>
  <si>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</si>
  <si>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</si>
  <si>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</si>
  <si>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</si>
  <si>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</si>
  <si>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</si>
  <si>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</si>
  <si>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</si>
  <si>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</si>
  <si>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</si>
  <si>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</si>
  <si>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</si>
  <si>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</si>
  <si>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</si>
  <si>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</si>
  <si>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</si>
  <si>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</si>
  <si>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</si>
  <si>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</si>
  <si>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</si>
  <si>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</si>
  <si>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</si>
  <si>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</si>
  <si>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</si>
  <si>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</si>
  <si>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</si>
  <si>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</si>
  <si>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</si>
  <si>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</si>
  <si>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</si>
  <si>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</si>
  <si>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</si>
  <si>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</si>
  <si>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</si>
  <si>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</si>
  <si>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</si>
  <si>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</si>
  <si>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</si>
  <si>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</si>
  <si>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</si>
  <si>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</si>
  <si>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</si>
  <si>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</si>
  <si>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</si>
  <si>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</si>
  <si>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</si>
  <si>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</si>
  <si>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</si>
  <si>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</si>
  <si>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</si>
  <si>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</si>
  <si>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</si>
  <si>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</si>
  <si>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</si>
  <si>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</si>
  <si>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</si>
  <si>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</si>
  <si>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</si>
  <si>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</si>
  <si>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</si>
  <si>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</si>
  <si>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</si>
  <si>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</si>
  <si>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</si>
  <si>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</si>
  <si>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</si>
  <si>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</si>
  <si>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</si>
  <si>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</si>
  <si>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</si>
  <si>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</si>
  <si>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</si>
  <si>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</si>
  <si>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</si>
  <si>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</si>
  <si>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</si>
  <si>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</si>
  <si>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</si>
  <si>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</si>
  <si>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</si>
  <si>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</si>
  <si>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</si>
  <si>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</si>
  <si>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</si>
  <si>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</si>
  <si>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</si>
  <si>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</si>
  <si>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</si>
  <si>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</si>
  <si>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</si>
  <si>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</si>
  <si>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</si>
  <si>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</si>
  <si>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</si>
  <si>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</si>
  <si>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</si>
  <si>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</si>
  <si>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</si>
  <si>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</si>
  <si>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</si>
  <si>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</si>
  <si>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</si>
  <si>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</si>
  <si>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</si>
  <si>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</si>
  <si>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</si>
  <si>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</si>
  <si>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</si>
  <si>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</si>
  <si>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</si>
  <si>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</si>
  <si>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</si>
  <si>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</si>
  <si>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</si>
  <si>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</si>
  <si>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</si>
  <si>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</si>
  <si>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</si>
  <si>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</si>
  <si>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</si>
  <si>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</si>
  <si>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</si>
  <si>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</si>
  <si>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</si>
  <si>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</si>
  <si>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</si>
  <si>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</si>
  <si>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</si>
  <si>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</si>
  <si>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</si>
  <si>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</si>
  <si>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</si>
  <si>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</si>
  <si>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</si>
  <si>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</si>
  <si>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</si>
  <si>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</si>
  <si>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</si>
  <si>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</si>
  <si>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</si>
  <si>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</si>
  <si>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</si>
  <si>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</si>
  <si>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</si>
  <si>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</si>
  <si>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</si>
  <si>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</si>
  <si>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</si>
  <si>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</si>
  <si>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</si>
  <si>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</si>
  <si>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</si>
  <si>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</si>
  <si>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</si>
  <si>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</si>
  <si>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</si>
  <si>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</si>
  <si>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</si>
  <si>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</si>
  <si>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</si>
  <si>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</si>
  <si>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</si>
  <si>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</si>
  <si>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</si>
  <si>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</si>
  <si>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</si>
  <si>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</si>
  <si>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</si>
  <si>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</si>
  <si>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</si>
  <si>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</si>
  <si>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</si>
  <si>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</si>
  <si>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</si>
  <si>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</si>
  <si>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</si>
  <si>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</si>
  <si>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</si>
  <si>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</si>
  <si>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</si>
  <si>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</si>
  <si>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</si>
  <si>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</si>
  <si>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</si>
  <si>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</si>
  <si>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</si>
  <si>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</si>
  <si>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</si>
  <si>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</si>
  <si>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</si>
  <si>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</si>
  <si>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</si>
  <si>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</si>
  <si>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</si>
  <si>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</si>
  <si>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</si>
  <si>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</si>
  <si>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</si>
  <si>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</si>
  <si>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</si>
  <si>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</si>
  <si>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</si>
  <si>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</si>
  <si>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</si>
  <si>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</si>
  <si>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</si>
  <si>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</si>
  <si>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</si>
  <si>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</si>
  <si>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</si>
  <si>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</si>
  <si>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</si>
  <si>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</si>
  <si>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</si>
  <si>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</si>
  <si>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</si>
  <si>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</si>
  <si>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</si>
  <si>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</si>
  <si>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</si>
  <si>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</si>
  <si>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</si>
  <si>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</si>
  <si>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</si>
  <si>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</si>
  <si>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</si>
  <si>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</si>
  <si>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</si>
  <si>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</si>
  <si>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</si>
  <si>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</si>
  <si>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</si>
  <si>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</si>
  <si>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</si>
  <si>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</si>
  <si>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</si>
  <si>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</si>
  <si>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</si>
  <si>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</si>
  <si>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</si>
  <si>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</si>
  <si>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</si>
  <si>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</si>
  <si>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</si>
  <si>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</si>
  <si>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</si>
  <si>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</si>
  <si>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</si>
  <si>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</si>
  <si>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</si>
  <si>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</si>
  <si>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</si>
  <si>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</si>
  <si>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</si>
  <si>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</si>
  <si>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</si>
  <si>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</si>
  <si>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</si>
  <si>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</si>
  <si>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</si>
  <si>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</si>
  <si>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</si>
  <si>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</si>
  <si>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</si>
  <si>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</si>
  <si>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</si>
  <si>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</si>
  <si>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</si>
  <si>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</si>
  <si>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</si>
  <si>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</si>
  <si>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</si>
  <si>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</si>
  <si>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</si>
  <si>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</si>
  <si>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</si>
  <si>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</si>
  <si>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</si>
  <si>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</si>
  <si>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</si>
  <si>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</si>
  <si>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</si>
  <si>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</si>
  <si>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</si>
  <si>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</si>
  <si>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</si>
  <si>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</si>
  <si>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</si>
  <si>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</si>
  <si>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</si>
  <si>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</si>
  <si>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</si>
  <si>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</si>
  <si>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</si>
  <si>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</si>
  <si>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</si>
  <si>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</si>
  <si>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</si>
  <si>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</si>
  <si>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</si>
  <si>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</si>
  <si>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</si>
  <si>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</si>
  <si>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</si>
  <si>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</si>
  <si>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</si>
  <si>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</si>
  <si>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</si>
  <si>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</si>
  <si>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</si>
  <si>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</si>
  <si>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</si>
  <si>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</si>
  <si>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</si>
  <si>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</si>
  <si>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</si>
  <si>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</si>
  <si>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</si>
  <si>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</si>
  <si>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</si>
  <si>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</si>
  <si>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</si>
  <si>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</si>
  <si>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</si>
  <si>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</si>
  <si>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</si>
  <si>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</si>
  <si>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</si>
  <si>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</si>
  <si>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</si>
  <si>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</si>
  <si>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</si>
  <si>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</si>
  <si>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</si>
  <si>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</si>
  <si>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</si>
  <si>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</si>
  <si>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</si>
  <si>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</si>
  <si>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</si>
  <si>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</si>
  <si>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</si>
  <si>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</si>
  <si>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</si>
  <si>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</si>
  <si>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</si>
  <si>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</si>
  <si>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</si>
  <si>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</si>
  <si>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</si>
  <si>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</si>
  <si>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</si>
  <si>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</si>
  <si>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</si>
  <si>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</si>
  <si>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</si>
  <si>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</si>
  <si>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</si>
  <si>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</si>
  <si>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</si>
  <si>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</si>
  <si>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</si>
  <si>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</si>
  <si>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</si>
  <si>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</si>
  <si>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</si>
  <si>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</si>
  <si>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</si>
  <si>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</si>
  <si>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</si>
  <si>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</si>
  <si>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</si>
  <si>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</si>
  <si>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</si>
  <si>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</si>
  <si>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</si>
  <si>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</si>
  <si>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</si>
  <si>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</si>
  <si>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</si>
  <si>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</si>
  <si>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</si>
  <si>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</si>
  <si>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</si>
  <si>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</si>
  <si>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</si>
  <si>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</si>
  <si>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</si>
  <si>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</si>
  <si>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</si>
  <si>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</si>
  <si>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</si>
  <si>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</si>
  <si>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</si>
  <si>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</si>
  <si>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</si>
  <si>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</si>
  <si>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</si>
  <si>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</si>
  <si>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</si>
  <si>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</si>
  <si>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</si>
  <si>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</si>
  <si>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</si>
  <si>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</si>
  <si>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</si>
  <si>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</si>
  <si>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</si>
  <si>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</si>
  <si>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</si>
  <si>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</si>
  <si>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</si>
  <si>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</si>
  <si>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</si>
  <si>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</si>
  <si>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</si>
  <si>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</si>
  <si>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</si>
  <si>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</si>
  <si>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</si>
  <si>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</si>
  <si>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</si>
  <si>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</si>
  <si>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</si>
  <si>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</si>
  <si>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</si>
  <si>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</si>
  <si>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</si>
  <si>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</si>
  <si>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</si>
  <si>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</si>
  <si>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</si>
  <si>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</si>
  <si>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</si>
  <si>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</si>
  <si>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</si>
  <si>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</si>
  <si>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</si>
  <si>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</si>
  <si>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</si>
  <si>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</si>
  <si>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</si>
  <si>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</si>
  <si>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</si>
  <si>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</si>
  <si>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</si>
  <si>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</si>
  <si>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</si>
  <si>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</si>
  <si>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</si>
  <si>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</si>
  <si>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</si>
  <si>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</si>
  <si>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</si>
  <si>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</si>
  <si>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</si>
  <si>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</si>
  <si>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</si>
  <si>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</si>
  <si>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</si>
  <si>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</si>
  <si>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</si>
  <si>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</si>
  <si>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</si>
  <si>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</si>
  <si>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</si>
  <si>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</si>
  <si>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</si>
  <si>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</si>
  <si>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</si>
  <si>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</si>
  <si>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</si>
  <si>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</si>
  <si>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</si>
  <si>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</si>
  <si>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</si>
  <si>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</si>
  <si>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</si>
  <si>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</si>
  <si>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</si>
  <si>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</si>
  <si>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</si>
  <si>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</si>
  <si>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</si>
  <si>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</si>
  <si>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</si>
  <si>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</si>
  <si>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</si>
  <si>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</si>
  <si>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</si>
  <si>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</si>
  <si>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</si>
  <si>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</si>
  <si>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</si>
  <si>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</si>
  <si>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</si>
  <si>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</si>
  <si>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</si>
  <si>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</si>
  <si>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</si>
  <si>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</si>
  <si>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</si>
  <si>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</si>
  <si>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</si>
  <si>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</si>
  <si>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</si>
  <si>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</si>
  <si>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</si>
  <si>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</si>
  <si>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</si>
  <si>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</si>
  <si>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</si>
  <si>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</si>
  <si>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</si>
  <si>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</si>
  <si>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</si>
  <si>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</si>
  <si>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</si>
  <si>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</si>
  <si>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</si>
  <si>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</si>
  <si>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</si>
  <si>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</si>
  <si>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</si>
  <si>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</si>
  <si>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</si>
  <si>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</si>
  <si>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</si>
  <si>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</si>
  <si>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</si>
  <si>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</si>
  <si>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</si>
  <si>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</si>
  <si>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</si>
  <si>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</si>
  <si>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</si>
  <si>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</si>
  <si>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</si>
  <si>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</si>
  <si>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</si>
  <si>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</si>
  <si>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</si>
  <si>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</si>
  <si>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</si>
  <si>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</si>
  <si>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</si>
  <si>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</si>
  <si>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</si>
  <si>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</si>
  <si>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</si>
  <si>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</si>
  <si>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</si>
  <si>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</si>
  <si>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</si>
  <si>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</si>
  <si>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</si>
  <si>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</si>
  <si>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</si>
  <si>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</si>
  <si>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</si>
  <si>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</si>
  <si>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</si>
  <si>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</si>
  <si>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</si>
  <si>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</si>
  <si>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</si>
  <si>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</si>
  <si>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</si>
  <si>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</si>
  <si>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</si>
  <si>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</si>
  <si>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</si>
  <si>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</si>
  <si>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</si>
  <si>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</si>
  <si>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</si>
  <si>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</si>
  <si>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</si>
  <si>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</si>
  <si>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</si>
  <si>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</si>
  <si>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</si>
  <si>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</si>
  <si>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</si>
  <si>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</si>
  <si>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</si>
  <si>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</si>
  <si>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</si>
  <si>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</si>
  <si>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</si>
  <si>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</si>
  <si>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</si>
  <si>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</si>
  <si>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</si>
  <si>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</si>
  <si>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</si>
  <si>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</si>
  <si>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</si>
  <si>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</si>
  <si>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</si>
  <si>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</si>
  <si>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</si>
  <si>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</si>
  <si>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</si>
  <si>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</si>
  <si>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</si>
  <si>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</si>
  <si>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</si>
  <si>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</si>
  <si>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</si>
  <si>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</si>
  <si>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</si>
  <si>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</si>
  <si>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</si>
  <si>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</si>
  <si>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</si>
  <si>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</si>
  <si>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</si>
  <si>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</si>
  <si>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</si>
  <si>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</si>
  <si>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</si>
  <si>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</si>
  <si>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</si>
  <si>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</si>
  <si>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</si>
  <si>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</si>
  <si>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</si>
  <si>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</si>
  <si>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</si>
  <si>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</si>
  <si>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</si>
  <si>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</si>
  <si>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</si>
  <si>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</si>
  <si>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</si>
  <si>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</si>
  <si>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</si>
  <si>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</si>
  <si>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</si>
  <si>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</si>
  <si>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</si>
  <si>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</si>
  <si>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</si>
  <si>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</si>
  <si>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</si>
  <si>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</si>
  <si>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</si>
  <si>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</si>
  <si>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</si>
  <si>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</si>
  <si>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</si>
  <si>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</si>
  <si>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</si>
  <si>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</si>
  <si>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</si>
  <si>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</si>
  <si>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</si>
  <si>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</si>
  <si>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</si>
  <si>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</si>
  <si>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</si>
  <si>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</si>
  <si>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</si>
  <si>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</si>
  <si>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</si>
  <si>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</si>
  <si>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</si>
  <si>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</si>
  <si>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</si>
  <si>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</si>
  <si>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</si>
  <si>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</si>
  <si>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</si>
  <si>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</si>
  <si>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</si>
  <si>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</si>
  <si>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</si>
  <si>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</si>
  <si>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</si>
  <si>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</si>
  <si>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</si>
  <si>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</si>
  <si>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</si>
  <si>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</si>
  <si>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</si>
  <si>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</si>
  <si>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</si>
  <si>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</si>
  <si>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</si>
  <si>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</si>
  <si>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</si>
  <si>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</si>
  <si>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</si>
  <si>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</si>
  <si>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</si>
  <si>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</si>
  <si>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</si>
  <si>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</si>
  <si>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</si>
  <si>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</si>
  <si>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</si>
  <si>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</si>
  <si>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</si>
  <si>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</si>
  <si>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</si>
  <si>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</si>
  <si>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</si>
  <si>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</si>
  <si>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</si>
  <si>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</si>
  <si>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</si>
  <si>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</si>
  <si>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</si>
  <si>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</si>
  <si>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</si>
  <si>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</si>
  <si>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</si>
  <si>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</si>
  <si>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</si>
  <si>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</si>
  <si>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</si>
  <si>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</si>
  <si>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</si>
  <si>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</si>
  <si>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</si>
  <si>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</si>
  <si>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</si>
  <si>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</si>
  <si>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</si>
  <si>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</si>
  <si>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</si>
  <si>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</si>
  <si>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</si>
  <si>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</si>
  <si>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</si>
  <si>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</si>
  <si>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</si>
  <si>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</si>
  <si>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</si>
  <si>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</si>
  <si>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</si>
  <si>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</si>
  <si>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</si>
  <si>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</si>
  <si>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</si>
  <si>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</si>
  <si>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</si>
  <si>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</si>
  <si>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</si>
  <si>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</si>
  <si>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</si>
  <si>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</si>
  <si>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</si>
  <si>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</si>
  <si>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</si>
  <si>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</si>
  <si>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</si>
  <si>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</si>
  <si>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</si>
  <si>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</si>
  <si>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</si>
  <si>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</si>
  <si>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</si>
  <si>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</si>
  <si>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</si>
  <si>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</si>
  <si>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</si>
  <si>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</si>
  <si>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</si>
  <si>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</si>
  <si>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</si>
  <si>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</si>
  <si>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</si>
  <si>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</si>
  <si>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</si>
  <si>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</si>
  <si>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</si>
  <si>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</si>
  <si>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</si>
  <si>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</si>
  <si>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</si>
  <si>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</si>
  <si>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</si>
  <si>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</si>
  <si>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</si>
  <si>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</si>
  <si>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</si>
  <si>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</si>
  <si>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</si>
  <si>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</si>
  <si>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</si>
  <si>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</si>
  <si>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</si>
  <si>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</si>
  <si>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</si>
  <si>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</si>
  <si>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</si>
  <si>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</si>
  <si>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</si>
  <si>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</si>
  <si>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</si>
  <si>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</si>
  <si>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</si>
  <si>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</si>
  <si>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</si>
  <si>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</si>
  <si>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</si>
  <si>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</si>
  <si>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</si>
  <si>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</si>
  <si>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</si>
  <si>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</si>
  <si>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</si>
  <si>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</si>
  <si>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</si>
  <si>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</si>
  <si>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</si>
  <si>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</si>
  <si>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</si>
  <si>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</si>
  <si>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</si>
  <si>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</si>
  <si>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</si>
  <si>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</si>
  <si>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</si>
  <si>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</si>
  <si>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</si>
  <si>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</si>
  <si>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</si>
  <si>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</si>
  <si>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</si>
  <si>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</si>
  <si>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</si>
  <si>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</si>
  <si>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</si>
  <si>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</si>
  <si>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</si>
  <si>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</si>
  <si>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</si>
  <si>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</si>
  <si>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</si>
  <si>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</si>
  <si>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</si>
  <si>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</si>
  <si>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</si>
  <si>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</si>
  <si>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</si>
  <si>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</si>
  <si>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</si>
  <si>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</si>
  <si>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</si>
  <si>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</si>
  <si>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</si>
  <si>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</si>
  <si>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</si>
  <si>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</si>
  <si>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</si>
  <si>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</si>
  <si>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</si>
  <si>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</si>
  <si>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</si>
  <si>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</si>
  <si>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</si>
  <si>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</si>
  <si>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</si>
  <si>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</si>
  <si>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</si>
  <si>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</si>
  <si>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</si>
  <si>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</si>
  <si>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</si>
  <si>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</si>
  <si>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</si>
  <si>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</si>
  <si>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</si>
  <si>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</si>
  <si>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</si>
  <si>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</si>
  <si>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</si>
  <si>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</si>
  <si>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</si>
  <si>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</si>
  <si>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</si>
  <si>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</si>
  <si>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</si>
  <si>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</si>
  <si>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</si>
  <si>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</si>
  <si>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</si>
  <si>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</si>
  <si>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</si>
  <si>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</si>
  <si>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</si>
  <si>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</si>
  <si>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</si>
  <si>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</si>
  <si>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</si>
  <si>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</si>
  <si>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</si>
  <si>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</si>
  <si>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</si>
  <si>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</si>
  <si>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</si>
  <si>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</si>
  <si>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</si>
  <si>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</si>
  <si>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</si>
  <si>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</si>
  <si>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</si>
  <si>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</si>
  <si>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</si>
  <si>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</si>
  <si>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</si>
  <si>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</si>
  <si>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</si>
  <si>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</si>
  <si>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</si>
  <si>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</si>
  <si>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</si>
  <si>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</si>
  <si>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</si>
  <si>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</si>
  <si>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</si>
  <si>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</si>
  <si>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</si>
  <si>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</si>
  <si>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</si>
  <si>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</si>
  <si>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</si>
  <si>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</si>
  <si>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</si>
  <si>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</si>
  <si>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</si>
  <si>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</si>
  <si>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</si>
  <si>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</si>
  <si>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</si>
  <si>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</si>
  <si>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</si>
  <si>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</si>
  <si>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</si>
  <si>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</si>
  <si>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</si>
  <si>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</si>
  <si>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</si>
  <si>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</si>
  <si>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</si>
  <si>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</si>
  <si>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</si>
  <si>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</si>
  <si>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</si>
  <si>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</si>
  <si>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</si>
  <si>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</si>
  <si>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</si>
  <si>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</si>
  <si>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</si>
  <si>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</si>
  <si>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</si>
  <si>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</si>
  <si>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</si>
  <si>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</si>
  <si>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</si>
  <si>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</si>
  <si>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</si>
  <si>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</si>
  <si>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</si>
  <si>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</si>
  <si>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</si>
  <si>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</si>
  <si>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</si>
  <si>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</si>
  <si>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</si>
  <si>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</si>
  <si>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</si>
  <si>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</si>
  <si>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</si>
  <si>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</si>
  <si>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</si>
  <si>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</si>
  <si>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</si>
  <si>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</si>
  <si>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</si>
  <si>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</si>
  <si>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</si>
  <si>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</si>
  <si>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</si>
  <si>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</si>
  <si>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</si>
  <si>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</si>
  <si>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</si>
  <si>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</si>
  <si>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</si>
  <si>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</si>
  <si>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</si>
  <si>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</si>
  <si>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</si>
  <si>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</si>
  <si>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</si>
  <si>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</si>
  <si>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</si>
  <si>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</si>
  <si>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</si>
  <si>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</si>
  <si>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</si>
  <si>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</si>
  <si>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</si>
  <si>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</si>
  <si>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</si>
  <si>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</si>
  <si>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</si>
  <si>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</si>
  <si>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</si>
  <si>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</si>
  <si>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</si>
  <si>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</si>
  <si>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</si>
  <si>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</si>
  <si>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</si>
  <si>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</si>
  <si>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</si>
  <si>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</si>
  <si>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</si>
  <si>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</si>
  <si>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</si>
  <si>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</si>
  <si>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</si>
  <si>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</si>
  <si>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</si>
  <si>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</si>
  <si>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</si>
  <si>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</si>
  <si>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</si>
  <si>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</si>
  <si>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</si>
  <si>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</si>
  <si>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</si>
  <si>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</si>
  <si>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</si>
  <si>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</si>
  <si>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</si>
  <si>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</si>
  <si>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</si>
  <si>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</si>
  <si>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</si>
  <si>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</si>
  <si>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</si>
  <si>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</si>
  <si>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</si>
  <si>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</si>
  <si>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</si>
  <si>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</si>
  <si>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</si>
  <si>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</si>
  <si>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</si>
  <si>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</si>
  <si>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</si>
  <si>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</si>
  <si>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</si>
  <si>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</si>
  <si>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</si>
  <si>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</si>
  <si>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</si>
  <si>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</si>
  <si>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</si>
  <si>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</si>
  <si>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</si>
  <si>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</si>
  <si>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</si>
  <si>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</si>
  <si>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</si>
  <si>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</si>
  <si>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</si>
  <si>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</si>
  <si>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</si>
  <si>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</si>
  <si>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</si>
  <si>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</si>
  <si>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</si>
  <si>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</si>
  <si>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</si>
  <si>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</si>
  <si>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</si>
  <si>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</si>
  <si>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</si>
  <si>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</si>
  <si>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</si>
  <si>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</si>
  <si>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</si>
  <si>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</si>
  <si>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</si>
  <si>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</si>
  <si>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</si>
  <si>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</si>
  <si>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</si>
  <si>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</si>
  <si>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</si>
  <si>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</si>
  <si>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</si>
  <si>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</si>
  <si>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</si>
  <si>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</si>
  <si>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</si>
  <si>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</si>
  <si>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</si>
  <si>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</si>
  <si>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</si>
  <si>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</si>
  <si>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</si>
  <si>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</si>
  <si>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</si>
  <si>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</si>
  <si>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</si>
  <si>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</si>
  <si>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</si>
  <si>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</si>
  <si>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</si>
  <si>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</si>
  <si>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</si>
  <si>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</si>
  <si>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</si>
  <si>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</si>
  <si>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</si>
  <si>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</si>
  <si>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</si>
  <si>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</si>
  <si>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</si>
  <si>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</si>
  <si>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</si>
  <si>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</si>
  <si>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</si>
  <si>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</si>
  <si>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</si>
  <si>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</si>
  <si>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</si>
  <si>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</si>
  <si>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</si>
  <si>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</si>
  <si>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</si>
  <si>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</si>
  <si>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</si>
  <si>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</si>
  <si>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</si>
  <si>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</si>
  <si>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</si>
  <si>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</si>
  <si>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</si>
  <si>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</si>
  <si>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</si>
  <si>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</si>
  <si>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</si>
  <si>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</si>
  <si>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</si>
  <si>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</si>
  <si>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</si>
  <si>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</si>
  <si>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</si>
  <si>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</si>
  <si>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</si>
  <si>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</si>
  <si>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</si>
  <si>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</si>
  <si>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</si>
  <si>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</si>
  <si>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</si>
  <si>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</si>
  <si>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</si>
  <si>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</si>
  <si>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</si>
  <si>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</si>
  <si>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</si>
  <si>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</si>
  <si>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</si>
  <si>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</si>
  <si>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</si>
  <si>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</si>
  <si>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</si>
  <si>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</si>
  <si>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</si>
  <si>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</si>
  <si>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</si>
  <si>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</si>
  <si>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</si>
  <si>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</si>
  <si>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</si>
  <si>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</si>
  <si>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</si>
  <si>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</si>
  <si>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</si>
  <si>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</si>
  <si>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</si>
  <si>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</si>
  <si>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</si>
  <si>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</si>
  <si>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</si>
  <si>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</si>
  <si>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</si>
  <si>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</si>
  <si>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</si>
  <si>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</si>
  <si>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</si>
  <si>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</si>
  <si>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</si>
  <si>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</si>
  <si>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</si>
  <si>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</si>
  <si>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</si>
  <si>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</si>
  <si>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</si>
  <si>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</si>
  <si>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</si>
  <si>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</si>
  <si>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</si>
  <si>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</si>
  <si>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</si>
  <si>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</si>
  <si>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</si>
  <si>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</si>
  <si>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</si>
  <si>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</si>
  <si>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</si>
  <si>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</si>
  <si>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</si>
  <si>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</si>
  <si>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</si>
  <si>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</si>
  <si>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</si>
  <si>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</si>
  <si>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</si>
  <si>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</si>
  <si>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</si>
  <si>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</si>
  <si>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</si>
  <si>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</si>
  <si>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</si>
  <si>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</si>
  <si>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</si>
  <si>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</si>
  <si>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</si>
  <si>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</si>
  <si>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</si>
  <si>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</si>
  <si>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</si>
  <si>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</si>
  <si>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</si>
  <si>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</si>
  <si>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</si>
  <si>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</si>
  <si>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</si>
  <si>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</si>
  <si>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</si>
  <si>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</si>
  <si>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</si>
  <si>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</si>
  <si>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</si>
  <si>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</si>
  <si>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</si>
  <si>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</si>
  <si>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</si>
  <si>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</si>
  <si>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</si>
  <si>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</si>
  <si>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</si>
  <si>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</si>
  <si>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</si>
  <si>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</si>
  <si>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</si>
  <si>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</si>
  <si>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</si>
  <si>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</si>
  <si>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</si>
  <si>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</si>
  <si>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</si>
  <si>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</si>
  <si>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</si>
  <si>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</si>
  <si>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</si>
  <si>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</si>
  <si>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</si>
  <si>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</si>
  <si>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</si>
  <si>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</si>
  <si>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</si>
  <si>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</si>
  <si>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</si>
  <si>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</si>
  <si>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</si>
  <si>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</si>
  <si>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</si>
  <si>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</si>
  <si>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</si>
  <si>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</si>
  <si>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</si>
  <si>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</si>
  <si>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</si>
  <si>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</si>
  <si>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</si>
  <si>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</si>
  <si>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</si>
  <si>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</si>
  <si>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</si>
  <si>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</si>
  <si>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</si>
  <si>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</si>
  <si>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</si>
  <si>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</si>
  <si>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</si>
  <si>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</si>
  <si>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</si>
  <si>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</si>
  <si>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</si>
  <si>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</si>
  <si>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</si>
  <si>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</si>
  <si>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</si>
  <si>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</si>
  <si>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</si>
  <si>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</si>
  <si>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</si>
  <si>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</si>
  <si>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</si>
  <si>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</si>
  <si>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</si>
  <si>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</si>
  <si>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</si>
  <si>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</si>
  <si>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</si>
  <si>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</si>
  <si>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</si>
  <si>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</si>
  <si>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</si>
  <si>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</si>
  <si>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</si>
  <si>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</si>
  <si>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</si>
  <si>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</si>
  <si>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</si>
  <si>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</si>
  <si>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</si>
  <si>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</si>
  <si>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</si>
  <si>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</si>
  <si>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</si>
  <si>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</si>
  <si>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</si>
  <si>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</si>
  <si>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</si>
  <si>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</si>
  <si>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</si>
  <si>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</si>
  <si>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</si>
  <si>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</si>
  <si>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</si>
  <si>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</si>
  <si>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</si>
  <si>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</si>
  <si>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</si>
  <si>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</si>
  <si>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</si>
  <si>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</si>
  <si>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</si>
  <si>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</si>
  <si>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</si>
  <si>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</si>
  <si>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</si>
  <si>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</si>
  <si>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</si>
  <si>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</si>
  <si>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</si>
  <si>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</si>
  <si>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</si>
  <si>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</si>
  <si>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</si>
  <si>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</si>
  <si>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</si>
  <si>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</si>
  <si>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</si>
  <si>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</si>
  <si>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</si>
  <si>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</si>
  <si>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</si>
  <si>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</si>
  <si>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</si>
  <si>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</si>
  <si>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</si>
  <si>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</si>
  <si>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</si>
  <si>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</si>
  <si>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</si>
  <si>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</si>
  <si>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</si>
  <si>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</si>
  <si>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</si>
  <si>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</si>
  <si>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</si>
  <si>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</si>
  <si>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</si>
  <si>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</si>
  <si>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</si>
  <si>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</si>
  <si>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</si>
  <si>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</si>
  <si>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</si>
  <si>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</si>
  <si>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</si>
  <si>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</si>
  <si>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</si>
  <si>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</si>
  <si>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</si>
  <si>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</si>
  <si>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</si>
  <si>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</si>
  <si>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</si>
  <si>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</si>
  <si>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</si>
  <si>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</si>
  <si>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</si>
  <si>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</si>
  <si>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</si>
  <si>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</si>
  <si>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</si>
  <si>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</si>
  <si>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</si>
  <si>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</si>
  <si>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</si>
  <si>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</si>
  <si>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</si>
  <si>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</si>
  <si>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</si>
  <si>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</si>
  <si>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</si>
  <si>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</si>
  <si>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</si>
  <si>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</si>
  <si>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</si>
  <si>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</si>
  <si>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</si>
  <si>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</si>
  <si>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</si>
  <si>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</si>
  <si>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</si>
  <si>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</si>
  <si>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</si>
  <si>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</si>
  <si>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</si>
  <si>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</si>
  <si>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</si>
  <si>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</si>
  <si>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</si>
  <si>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</si>
  <si>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</si>
  <si>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</si>
  <si>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</si>
  <si>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</si>
  <si>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</si>
  <si>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</si>
  <si>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</si>
  <si>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</si>
  <si>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</si>
  <si>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</si>
  <si>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</si>
  <si>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</si>
  <si>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</si>
  <si>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</si>
  <si>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</si>
  <si>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</si>
  <si>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</si>
  <si>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</si>
  <si>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</si>
  <si>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</si>
  <si>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</si>
  <si>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</si>
  <si>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</si>
  <si>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</si>
  <si>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</si>
  <si>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</si>
  <si>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</si>
  <si>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</si>
  <si>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</si>
  <si>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</si>
  <si>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</si>
  <si>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</si>
  <si>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</si>
  <si>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</si>
  <si>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</si>
  <si>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</si>
  <si>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</si>
  <si>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</si>
  <si>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</si>
  <si>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</si>
  <si>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</si>
  <si>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</si>
  <si>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</si>
  <si>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</si>
  <si>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</si>
  <si>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</si>
  <si>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</si>
  <si>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</si>
  <si>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</si>
  <si>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</si>
  <si>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</si>
  <si>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</si>
  <si>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</si>
  <si>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</si>
  <si>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</si>
  <si>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</si>
  <si>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</si>
  <si>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</si>
  <si>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</si>
  <si>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</si>
  <si>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</si>
  <si>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</si>
  <si>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</si>
  <si>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</si>
  <si>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</si>
  <si>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</si>
  <si>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</si>
  <si>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</si>
  <si>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</si>
  <si>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</si>
  <si>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</si>
  <si>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</si>
  <si>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</si>
  <si>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</si>
  <si>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</si>
  <si>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</si>
  <si>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</si>
  <si>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</si>
  <si>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</si>
  <si>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</si>
  <si>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</si>
  <si>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</si>
  <si>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</si>
  <si>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</si>
  <si>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</si>
  <si>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</si>
  <si>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</si>
  <si>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</si>
  <si>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</si>
  <si>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</si>
  <si>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</si>
  <si>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</si>
  <si>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</si>
  <si>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</si>
  <si>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</si>
  <si>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</si>
  <si>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</si>
  <si>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</si>
  <si>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</si>
  <si>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</si>
  <si>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</si>
  <si>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</si>
  <si>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</si>
  <si>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</si>
  <si>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</si>
  <si>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</si>
  <si>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</si>
  <si>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</si>
  <si>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</si>
  <si>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</si>
  <si>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</si>
  <si>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</si>
  <si>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</si>
  <si>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</si>
  <si>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</si>
  <si>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</si>
  <si>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</si>
  <si>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</si>
  <si>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</si>
  <si>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</si>
  <si>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</si>
  <si>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</si>
  <si>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</si>
  <si>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</si>
  <si>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</si>
  <si>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</si>
  <si>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</si>
  <si>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</si>
  <si>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</si>
  <si>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</si>
  <si>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</si>
  <si>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</si>
  <si>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</si>
  <si>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</si>
  <si>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</si>
  <si>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</si>
  <si>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</si>
  <si>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</si>
  <si>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</si>
  <si>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</si>
  <si>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</si>
  <si>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</si>
  <si>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</si>
  <si>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</si>
  <si>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</si>
  <si>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</si>
  <si>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</si>
  <si>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</si>
  <si>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</si>
  <si>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</si>
  <si>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</si>
  <si>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</si>
  <si>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</si>
  <si>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</si>
  <si>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</si>
  <si>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</si>
  <si>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</si>
  <si>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</si>
  <si>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</si>
  <si>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</si>
  <si>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</si>
  <si>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</si>
  <si>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</si>
  <si>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</si>
  <si>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</si>
  <si>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</si>
  <si>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</si>
  <si>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</si>
  <si>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</si>
  <si>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</si>
  <si>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</si>
  <si>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</si>
  <si>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</si>
  <si>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</si>
  <si>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</si>
  <si>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</si>
  <si>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</si>
  <si>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</si>
  <si>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</si>
  <si>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</si>
  <si>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</si>
  <si>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</si>
  <si>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</si>
  <si>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</si>
  <si>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</si>
  <si>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</si>
  <si>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</si>
  <si>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</si>
  <si>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</si>
  <si>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</si>
  <si>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</si>
  <si>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</si>
  <si>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</si>
  <si>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</si>
  <si>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</si>
  <si>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</si>
  <si>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</si>
  <si>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</si>
  <si>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</si>
  <si>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</si>
  <si>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</si>
  <si>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</si>
  <si>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</si>
  <si>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</si>
  <si>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</si>
  <si>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</si>
  <si>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</si>
  <si>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</si>
  <si>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</si>
  <si>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</si>
  <si>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</si>
  <si>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</si>
  <si>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</si>
  <si>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</si>
  <si>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</si>
  <si>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</si>
  <si>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</si>
  <si>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</si>
  <si>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</si>
  <si>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</si>
  <si>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</si>
  <si>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</si>
  <si>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</si>
  <si>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</si>
  <si>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</si>
  <si>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</si>
  <si>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</si>
  <si>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</si>
  <si>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</si>
  <si>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</si>
  <si>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</si>
  <si>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</si>
  <si>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</si>
  <si>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</si>
  <si>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</si>
  <si>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</si>
  <si>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</si>
  <si>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</si>
  <si>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</si>
  <si>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</si>
  <si>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</si>
  <si>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</si>
  <si>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</si>
  <si>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</si>
  <si>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</si>
  <si>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</si>
  <si>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</si>
  <si>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</si>
  <si>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</si>
  <si>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</si>
  <si>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</si>
  <si>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</si>
  <si>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</si>
  <si>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</si>
  <si>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</si>
  <si>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</si>
  <si>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</si>
  <si>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</si>
  <si>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</si>
  <si>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</si>
  <si>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</si>
  <si>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</si>
  <si>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</si>
  <si>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</si>
  <si>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</si>
  <si>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</si>
  <si>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</si>
  <si>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</si>
  <si>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</si>
  <si>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</si>
  <si>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</si>
  <si>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</si>
  <si>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</si>
  <si>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</si>
  <si>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</si>
  <si>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</si>
  <si>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</si>
  <si>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</si>
  <si>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</si>
  <si>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</si>
  <si>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</si>
  <si>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</si>
  <si>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</si>
  <si>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</si>
  <si>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</si>
  <si>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</si>
  <si>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</si>
  <si>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</si>
  <si>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</si>
  <si>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</si>
  <si>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</si>
  <si>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</si>
  <si>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</si>
  <si>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</si>
  <si>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</si>
  <si>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</si>
  <si>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</si>
  <si>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</si>
  <si>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</si>
  <si>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</si>
  <si>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</si>
  <si>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</si>
  <si>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</si>
  <si>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</si>
  <si>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</si>
  <si>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</si>
  <si>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</si>
  <si>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</si>
  <si>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</si>
  <si>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</si>
  <si>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</si>
  <si>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</si>
  <si>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</si>
  <si>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</si>
  <si>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</si>
  <si>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</si>
  <si>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</si>
  <si>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</si>
  <si>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</si>
  <si>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</si>
  <si>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</si>
  <si>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</si>
  <si>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</si>
  <si>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</si>
  <si>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</si>
  <si>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</si>
  <si>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</si>
  <si>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</si>
  <si>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</si>
  <si>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</si>
  <si>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</si>
  <si>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</si>
  <si>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</si>
  <si>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</si>
  <si>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</si>
  <si>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</si>
  <si>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</si>
  <si>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</si>
  <si>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</si>
  <si>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</si>
  <si>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</si>
  <si>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</si>
  <si>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</si>
  <si>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</si>
  <si>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</si>
  <si>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</si>
  <si>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</si>
  <si>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</si>
  <si>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</si>
  <si>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</si>
  <si>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</si>
  <si>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</si>
  <si>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</si>
  <si>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</si>
  <si>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</si>
  <si>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</si>
  <si>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</si>
  <si>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</si>
  <si>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</si>
  <si>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</si>
  <si>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</si>
  <si>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</si>
  <si>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</si>
  <si>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</si>
  <si>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</si>
  <si>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</si>
  <si>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</si>
  <si>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</si>
  <si>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</si>
  <si>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</si>
  <si>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</si>
  <si>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</si>
  <si>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</si>
  <si>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</si>
  <si>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</si>
  <si>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</si>
  <si>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</si>
  <si>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</si>
  <si>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</si>
  <si>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</si>
  <si>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</si>
  <si>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</si>
  <si>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</si>
  <si>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</si>
  <si>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</si>
  <si>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</si>
  <si>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</si>
  <si>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</si>
  <si>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</si>
  <si>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</si>
  <si>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</si>
  <si>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</si>
  <si>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</si>
  <si>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</si>
  <si>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</si>
  <si>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</si>
  <si>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</si>
  <si>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</si>
  <si>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</si>
  <si>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</si>
  <si>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</si>
  <si>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</si>
  <si>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</si>
  <si>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</si>
  <si>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</si>
  <si>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</si>
  <si>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</si>
  <si>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</si>
  <si>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</si>
  <si>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</si>
  <si>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</si>
  <si>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</si>
  <si>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</si>
  <si>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</si>
  <si>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</si>
  <si>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</si>
  <si>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</si>
  <si>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</si>
  <si>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</si>
  <si>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</si>
  <si>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</si>
  <si>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</si>
  <si>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</si>
  <si>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</si>
  <si>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</si>
  <si>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</si>
  <si>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</si>
  <si>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</si>
  <si>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</si>
  <si>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</si>
  <si>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</si>
  <si>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</si>
  <si>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</si>
  <si>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</si>
  <si>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</si>
  <si>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</si>
  <si>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</si>
  <si>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</si>
  <si>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</si>
  <si>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</si>
  <si>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</si>
  <si>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</si>
  <si>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</si>
  <si>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</si>
  <si>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</si>
  <si>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</si>
  <si>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</si>
  <si>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</si>
  <si>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</si>
  <si>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</si>
  <si>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</si>
  <si>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</si>
  <si>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</si>
  <si>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</si>
  <si>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</si>
  <si>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</si>
  <si>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</si>
  <si>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</si>
  <si>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</si>
  <si>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</si>
  <si>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</si>
  <si>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</si>
  <si>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</si>
  <si>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</si>
  <si>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</si>
  <si>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</si>
  <si>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</si>
  <si>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</si>
  <si>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</si>
  <si>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</si>
  <si>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</si>
  <si>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</si>
  <si>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</si>
  <si>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</si>
  <si>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</si>
  <si>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</si>
  <si>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</si>
  <si>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</si>
  <si>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</si>
  <si>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</si>
  <si>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</si>
  <si>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</si>
  <si>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</si>
  <si>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</si>
  <si>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</si>
  <si>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</si>
  <si>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</si>
  <si>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</si>
  <si>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</si>
  <si>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</si>
  <si>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</si>
  <si>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</si>
  <si>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</si>
  <si>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</si>
  <si>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</si>
  <si>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</si>
  <si>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</si>
  <si>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</si>
  <si>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</si>
  <si>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</si>
  <si>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</si>
  <si>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</si>
  <si>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</si>
  <si>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</si>
  <si>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</si>
  <si>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</si>
  <si>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</si>
  <si>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</si>
  <si>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</si>
  <si>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</si>
  <si>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</si>
  <si>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</si>
  <si>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</si>
  <si>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</si>
  <si>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</si>
  <si>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</si>
  <si>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</si>
  <si>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</si>
  <si>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</si>
  <si>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</si>
  <si>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</si>
  <si>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</si>
  <si>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</si>
  <si>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</si>
  <si>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</si>
  <si>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</si>
  <si>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</si>
  <si>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</si>
  <si>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</si>
  <si>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</si>
  <si>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</si>
  <si>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</si>
  <si>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</si>
  <si>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</si>
  <si>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</si>
  <si>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</si>
  <si>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</si>
  <si>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</si>
  <si>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</si>
  <si>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</si>
  <si>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</si>
  <si>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</si>
  <si>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</si>
  <si>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</si>
  <si>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</si>
  <si>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</si>
  <si>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</si>
  <si>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</si>
  <si>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</si>
  <si>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</si>
  <si>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</si>
  <si>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</si>
  <si>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</si>
  <si>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</si>
  <si>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</si>
  <si>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</si>
  <si>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</si>
  <si>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</si>
  <si>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</si>
  <si>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</si>
  <si>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</si>
  <si>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</si>
  <si>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</si>
  <si>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</si>
  <si>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</si>
  <si>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</si>
  <si>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</si>
  <si>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</si>
  <si>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</si>
  <si>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</si>
  <si>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</si>
  <si>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</si>
  <si>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</si>
  <si>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</si>
  <si>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</si>
  <si>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</si>
  <si>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</si>
  <si>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</si>
  <si>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</si>
  <si>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</si>
  <si>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</si>
  <si>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</si>
  <si>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</si>
  <si>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</si>
  <si>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</si>
  <si>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</si>
  <si>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</si>
  <si>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</si>
  <si>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</si>
  <si>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</si>
  <si>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</si>
  <si>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</si>
  <si>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</si>
  <si>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</si>
  <si>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</si>
  <si>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</si>
  <si>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</si>
  <si>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</si>
  <si>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</si>
  <si>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</si>
  <si>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</si>
  <si>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</si>
  <si>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</si>
  <si>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</si>
  <si>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</si>
  <si>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</si>
  <si>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</si>
  <si>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</si>
  <si>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</si>
  <si>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</si>
  <si>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</si>
  <si>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</si>
  <si>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</si>
  <si>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</si>
  <si>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</si>
  <si>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</si>
  <si>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</si>
  <si>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</si>
  <si>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</si>
  <si>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</si>
  <si>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</si>
  <si>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</si>
  <si>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</si>
  <si>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</si>
  <si>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</si>
  <si>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</si>
  <si>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</si>
  <si>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</si>
  <si>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</si>
  <si>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</si>
  <si>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</si>
  <si>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</si>
  <si>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</si>
  <si>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</si>
  <si>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</si>
  <si>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</si>
  <si>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</si>
  <si>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</si>
  <si>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</si>
  <si>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</si>
  <si>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</si>
  <si>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</si>
  <si>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</si>
  <si>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</si>
  <si>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</si>
  <si>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</si>
  <si>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</si>
  <si>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</si>
  <si>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</si>
  <si>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</si>
  <si>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</si>
  <si>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</si>
  <si>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</si>
  <si>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</si>
  <si>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</si>
  <si>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</si>
  <si>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</si>
  <si>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</si>
  <si>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</si>
  <si>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</si>
  <si>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</si>
  <si>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</si>
  <si>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</si>
  <si>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</si>
  <si>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</si>
  <si>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</si>
  <si>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</si>
  <si>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</si>
  <si>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</si>
  <si>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</si>
  <si>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</si>
  <si>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</si>
  <si>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</si>
  <si>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</si>
  <si>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</si>
  <si>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</si>
  <si>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</si>
  <si>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</si>
  <si>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</si>
  <si>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</si>
  <si>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</si>
  <si>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</si>
  <si>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</si>
  <si>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</si>
  <si>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</si>
  <si>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</si>
  <si>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</si>
  <si>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</si>
  <si>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</si>
  <si>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</si>
  <si>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</si>
  <si>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</si>
  <si>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</si>
  <si>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</si>
  <si>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</si>
  <si>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</si>
  <si>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</si>
  <si>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</si>
  <si>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</si>
  <si>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</si>
  <si>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</si>
  <si>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</si>
  <si>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</si>
  <si>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</si>
  <si>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</si>
  <si>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</si>
  <si>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</si>
  <si>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</si>
  <si>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</si>
  <si>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</si>
  <si>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</si>
  <si>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</si>
  <si>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</si>
  <si>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</si>
  <si>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</si>
  <si>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</si>
  <si>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</si>
  <si>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</si>
  <si>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</si>
  <si>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</si>
  <si>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</si>
  <si>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</si>
  <si>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</si>
  <si>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</si>
  <si>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</si>
  <si>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</si>
  <si>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</si>
  <si>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</si>
  <si>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</si>
  <si>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</si>
  <si>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</si>
  <si>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</si>
  <si>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</si>
  <si>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</si>
  <si>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</si>
  <si>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</si>
  <si>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</si>
  <si>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</si>
  <si>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</si>
  <si>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</si>
  <si>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</si>
  <si>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</si>
  <si>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</si>
  <si>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</si>
  <si>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</si>
  <si>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</si>
  <si>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</si>
  <si>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</si>
  <si>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</si>
  <si>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</si>
  <si>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</si>
  <si>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</si>
  <si>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</si>
  <si>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</si>
  <si>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</si>
  <si>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</si>
  <si>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</si>
  <si>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</si>
  <si>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</si>
  <si>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</si>
  <si>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</si>
  <si>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</si>
  <si>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</si>
  <si>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</si>
  <si>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</si>
  <si>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</si>
  <si>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</si>
  <si>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</si>
  <si>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</si>
  <si>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</si>
  <si>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</si>
  <si>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</si>
  <si>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</si>
  <si>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</si>
  <si>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</si>
  <si>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</si>
  <si>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</si>
  <si>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</si>
  <si>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</si>
  <si>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</si>
  <si>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</si>
  <si>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</si>
  <si>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</si>
  <si>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</si>
  <si>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</si>
  <si>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</si>
  <si>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</si>
  <si>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</si>
  <si>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</si>
  <si>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</si>
  <si>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</si>
  <si>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</si>
  <si>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</si>
  <si>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</si>
  <si>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</si>
  <si>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</si>
  <si>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</si>
  <si>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</si>
  <si>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</si>
  <si>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</si>
  <si>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</si>
  <si>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</si>
  <si>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</si>
  <si>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</si>
  <si>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</si>
  <si>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</si>
  <si>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</si>
  <si>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</si>
  <si>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</si>
  <si>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</si>
  <si>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</si>
  <si>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</si>
  <si>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</si>
  <si>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</si>
  <si>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</si>
  <si>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</si>
  <si>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</si>
  <si>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</si>
  <si>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</si>
  <si>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</si>
  <si>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</si>
  <si>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</si>
  <si>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</si>
  <si>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</si>
  <si>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</si>
  <si>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</si>
  <si>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</si>
  <si>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</si>
  <si>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</si>
  <si>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</si>
  <si>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</si>
  <si>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</si>
  <si>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</si>
  <si>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</si>
  <si>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</si>
  <si>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</si>
  <si>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</si>
  <si>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</si>
  <si>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</si>
  <si>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</si>
  <si>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</si>
  <si>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</si>
  <si>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</si>
  <si>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</si>
  <si>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</si>
  <si>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</si>
  <si>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</si>
  <si>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</si>
  <si>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</si>
  <si>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</si>
  <si>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</si>
  <si>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</si>
  <si>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</si>
  <si>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</si>
  <si>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</si>
  <si>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</si>
  <si>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</si>
  <si>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</si>
  <si>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</si>
  <si>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</si>
  <si>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</si>
  <si>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</si>
  <si>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</si>
  <si>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</si>
  <si>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</si>
  <si>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</si>
  <si>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</si>
  <si>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</si>
  <si>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</si>
  <si>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</si>
  <si>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</si>
  <si>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</si>
  <si>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</si>
  <si>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</si>
  <si>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</si>
  <si>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</si>
  <si>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</si>
  <si>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</si>
  <si>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</si>
  <si>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</si>
  <si>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</si>
  <si>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</si>
  <si>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</si>
  <si>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</si>
  <si>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</si>
  <si>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</si>
  <si>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</si>
  <si>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</si>
  <si>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</si>
  <si>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</si>
  <si>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</si>
  <si>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</si>
  <si>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</si>
  <si>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</si>
  <si>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</si>
  <si>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</si>
  <si>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</si>
  <si>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</si>
  <si>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</si>
  <si>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</si>
  <si>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</si>
  <si>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</si>
  <si>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</si>
  <si>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</si>
  <si>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</si>
  <si>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</si>
  <si>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</si>
  <si>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</si>
  <si>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</si>
  <si>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</si>
  <si>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</si>
  <si>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</si>
  <si>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</si>
  <si>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</si>
  <si>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</si>
  <si>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</si>
  <si>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</si>
  <si>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</si>
  <si>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</si>
  <si>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</si>
  <si>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</si>
  <si>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</si>
  <si>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</si>
  <si>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</si>
  <si>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</si>
  <si>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</si>
  <si>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</si>
  <si>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</si>
  <si>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</si>
  <si>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</si>
  <si>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</si>
  <si>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</si>
  <si>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</si>
  <si>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</si>
  <si>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</si>
  <si>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</si>
  <si>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</si>
  <si>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</si>
  <si>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</si>
  <si>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</si>
  <si>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</si>
  <si>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</si>
  <si>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</si>
  <si>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</si>
  <si>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</si>
  <si>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</si>
  <si>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</si>
  <si>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</si>
  <si>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</si>
  <si>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</si>
  <si>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</si>
  <si>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</si>
  <si>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</si>
  <si>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</si>
  <si>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</si>
  <si>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</si>
  <si>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</si>
  <si>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</si>
  <si>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</si>
  <si>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</si>
  <si>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</si>
  <si>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</si>
  <si>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</si>
  <si>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</si>
  <si>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</si>
  <si>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</si>
  <si>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</si>
  <si>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</si>
  <si>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</si>
  <si>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</si>
  <si>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</si>
  <si>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</si>
  <si>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</si>
  <si>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</si>
  <si>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</si>
  <si>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</si>
  <si>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</si>
  <si>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</si>
  <si>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</si>
  <si>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</si>
  <si>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</si>
  <si>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</si>
  <si>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</si>
  <si>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</si>
  <si>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</si>
  <si>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</si>
  <si>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</si>
  <si>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</si>
  <si>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</si>
  <si>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</si>
  <si>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</si>
  <si>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</si>
  <si>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</si>
  <si>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</si>
  <si>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</si>
  <si>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</si>
  <si>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</si>
  <si>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</si>
  <si>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</si>
  <si>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</si>
  <si>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</si>
  <si>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</si>
  <si>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</si>
  <si>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</si>
  <si>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</si>
  <si>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</si>
  <si>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</si>
  <si>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</si>
  <si>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</si>
  <si>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</si>
  <si>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</si>
  <si>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</si>
  <si>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</si>
  <si>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</si>
  <si>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</si>
  <si>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</si>
  <si>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</si>
  <si>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</si>
  <si>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</si>
  <si>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</si>
  <si>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</si>
  <si>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</si>
  <si>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</si>
  <si>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</si>
  <si>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</si>
  <si>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</si>
  <si>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</si>
  <si>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</si>
  <si>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</si>
  <si>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</si>
  <si>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</si>
  <si>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</si>
  <si>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</si>
  <si>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</si>
  <si>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</si>
  <si>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</si>
  <si>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</si>
  <si>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</si>
  <si>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</si>
  <si>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</si>
  <si>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</si>
  <si>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</si>
  <si>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</si>
  <si>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</si>
  <si>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</si>
  <si>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</si>
  <si>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</si>
  <si>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</si>
  <si>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</si>
  <si>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</si>
  <si>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</si>
  <si>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</si>
  <si>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</si>
  <si>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</si>
  <si>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</si>
  <si>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</si>
  <si>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</si>
  <si>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</si>
  <si>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</si>
  <si>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</si>
  <si>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</si>
  <si>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</si>
  <si>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</si>
  <si>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</si>
  <si>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</si>
  <si>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</si>
  <si>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</si>
  <si>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</si>
  <si>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</si>
  <si>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</si>
  <si>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</si>
  <si>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</si>
  <si>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</si>
  <si>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</si>
  <si>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</si>
  <si>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</si>
  <si>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</si>
  <si>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</si>
  <si>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</si>
  <si>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</si>
  <si>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</si>
  <si>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</si>
  <si>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</si>
  <si>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</si>
  <si>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</si>
  <si>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</si>
  <si>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</si>
  <si>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</si>
  <si>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</si>
  <si>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</si>
  <si>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</si>
  <si>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</si>
  <si>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</si>
  <si>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</si>
  <si>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</si>
  <si>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</si>
  <si>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</si>
  <si>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</si>
  <si>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</si>
  <si>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</si>
  <si>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</si>
  <si>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</si>
  <si>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</si>
  <si>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</si>
  <si>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</si>
  <si>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</si>
  <si>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</si>
  <si>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</si>
  <si>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</si>
  <si>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</si>
  <si>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</si>
  <si>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</si>
  <si>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</si>
  <si>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</si>
  <si>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</si>
  <si>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</si>
  <si>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</si>
  <si>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</si>
  <si>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</si>
  <si>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</si>
  <si>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</si>
  <si>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</si>
  <si>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</si>
  <si>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</si>
  <si>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</si>
  <si>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</si>
  <si>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</si>
  <si>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</si>
  <si>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</si>
  <si>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</si>
  <si>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</si>
  <si>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</si>
  <si>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</si>
  <si>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</si>
  <si>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</si>
  <si>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</si>
  <si>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</si>
  <si>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</si>
  <si>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</si>
  <si>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</si>
  <si>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</si>
  <si>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</si>
  <si>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</si>
  <si>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</si>
  <si>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</si>
  <si>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</si>
  <si>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</si>
  <si>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</si>
  <si>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</si>
  <si>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</si>
  <si>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</si>
  <si>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</si>
  <si>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</si>
  <si>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</si>
  <si>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</si>
  <si>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</si>
  <si>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</si>
  <si>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</si>
  <si>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</si>
  <si>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</si>
  <si>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</si>
  <si>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</si>
  <si>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</si>
  <si>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</si>
  <si>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</si>
  <si>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</si>
  <si>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</si>
  <si>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</si>
  <si>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</si>
  <si>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</si>
  <si>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</si>
  <si>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</si>
  <si>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</si>
  <si>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</si>
  <si>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</si>
  <si>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</si>
  <si>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</si>
  <si>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</si>
  <si>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</si>
  <si>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</si>
  <si>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</si>
  <si>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</si>
  <si>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</si>
  <si>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</si>
  <si>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</si>
  <si>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</si>
  <si>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</si>
  <si>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</si>
  <si>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</si>
  <si>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</si>
  <si>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</si>
  <si>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</si>
  <si>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</si>
  <si>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</si>
  <si>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</si>
  <si>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</si>
  <si>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</si>
  <si>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</si>
  <si>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</si>
  <si>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</si>
  <si>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</si>
  <si>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</si>
  <si>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</si>
  <si>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</si>
  <si>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</si>
  <si>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</si>
  <si>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</si>
  <si>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</si>
  <si>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</si>
  <si>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</si>
  <si>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</si>
  <si>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</si>
  <si>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</si>
  <si>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</si>
  <si>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</si>
  <si>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</si>
  <si>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</si>
  <si>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</si>
  <si>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</si>
  <si>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</si>
  <si>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</si>
  <si>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</si>
  <si>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</si>
  <si>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</si>
  <si>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</si>
  <si>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</si>
  <si>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</si>
  <si>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</si>
  <si>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</si>
  <si>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</si>
  <si>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</si>
  <si>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</si>
  <si>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</si>
  <si>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</si>
  <si>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</si>
  <si>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</si>
  <si>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</si>
  <si>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</si>
  <si>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</si>
  <si>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</si>
  <si>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</si>
  <si>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</si>
  <si>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</si>
  <si>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</si>
  <si>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</si>
  <si>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</si>
  <si>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</si>
  <si>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</si>
  <si>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</si>
  <si>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</si>
  <si>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</si>
  <si>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</si>
  <si>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</si>
  <si>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</si>
  <si>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</si>
  <si>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</si>
  <si>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</si>
  <si>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</si>
  <si>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</si>
  <si>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</si>
  <si>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</si>
  <si>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</si>
  <si>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</si>
  <si>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</si>
  <si>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</si>
  <si>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</si>
  <si>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</si>
  <si>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</si>
  <si>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</si>
  <si>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</si>
  <si>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</si>
  <si>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</si>
  <si>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</si>
  <si>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</si>
  <si>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</si>
  <si>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</si>
  <si>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</si>
  <si>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</si>
  <si>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</si>
  <si>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</si>
  <si>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</si>
  <si>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</si>
  <si>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</si>
  <si>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</si>
  <si>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</si>
  <si>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</si>
  <si>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</si>
  <si>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</si>
  <si>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</si>
  <si>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</si>
  <si>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</si>
  <si>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</si>
  <si>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</si>
  <si>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</si>
  <si>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</si>
  <si>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</si>
  <si>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</si>
  <si>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</si>
  <si>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</si>
  <si>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</si>
  <si>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</si>
  <si>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</si>
  <si>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</si>
  <si>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</si>
  <si>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</si>
  <si>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</si>
  <si>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</si>
  <si>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</si>
  <si>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</si>
  <si>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</si>
  <si>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</si>
  <si>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</si>
  <si>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</si>
  <si>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</si>
  <si>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</si>
  <si>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</si>
  <si>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</si>
  <si>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</si>
  <si>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</si>
  <si>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</si>
  <si>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</si>
  <si>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</si>
  <si>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</si>
  <si>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</si>
  <si>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</si>
  <si>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</si>
  <si>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</si>
  <si>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</si>
  <si>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</si>
  <si>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</si>
  <si>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</si>
  <si>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</si>
  <si>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</si>
  <si>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</si>
  <si>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</si>
  <si>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</si>
  <si>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</si>
  <si>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</si>
  <si>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</si>
  <si>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</si>
  <si>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</si>
  <si>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</si>
  <si>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</si>
  <si>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</si>
  <si>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</si>
  <si>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</si>
  <si>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</si>
  <si>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</si>
  <si>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</si>
  <si>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</si>
  <si>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</si>
  <si>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</si>
  <si>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</si>
  <si>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</si>
  <si>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</si>
  <si>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</si>
  <si>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</si>
  <si>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</si>
  <si>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</si>
  <si>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</si>
  <si>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</si>
  <si>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</si>
  <si>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</si>
  <si>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</si>
  <si>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</si>
  <si>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</si>
  <si>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</si>
  <si>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</si>
  <si>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</si>
  <si>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</si>
  <si>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</si>
  <si>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</si>
  <si>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</si>
  <si>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</si>
  <si>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</si>
  <si>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</si>
  <si>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</si>
  <si>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</si>
  <si>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</si>
  <si>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</si>
  <si>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</si>
  <si>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</si>
  <si>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</si>
  <si>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</si>
  <si>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</si>
  <si>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</si>
  <si>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</si>
  <si>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</si>
  <si>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</si>
  <si>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</si>
  <si>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</si>
  <si>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</si>
  <si>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</si>
  <si>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</si>
  <si>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</si>
  <si>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</si>
  <si>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</si>
  <si>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</si>
  <si>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</si>
  <si>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</si>
  <si>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</si>
  <si>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</si>
  <si>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</si>
  <si>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</si>
  <si>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</si>
  <si>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</si>
  <si>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</si>
  <si>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</si>
  <si>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</si>
  <si>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</si>
  <si>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</si>
  <si>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</si>
  <si>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</si>
  <si>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</si>
  <si>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</si>
  <si>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</si>
  <si>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</si>
  <si>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</si>
  <si>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</si>
  <si>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</si>
  <si>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</si>
  <si>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</si>
  <si>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</si>
  <si>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</si>
  <si>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</si>
  <si>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</si>
  <si>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</si>
  <si>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</si>
  <si>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</si>
  <si>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</si>
  <si>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</si>
  <si>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</si>
  <si>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</si>
  <si>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</si>
  <si>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</si>
  <si>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</si>
  <si>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</si>
  <si>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</si>
  <si>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</si>
  <si>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</si>
  <si>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</si>
  <si>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</si>
  <si>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</si>
  <si>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</si>
  <si>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</si>
  <si>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</si>
  <si>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</si>
  <si>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</si>
  <si>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</si>
  <si>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</si>
  <si>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</si>
  <si>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</si>
  <si>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</si>
  <si>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</si>
  <si>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</si>
  <si>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</si>
  <si>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</si>
  <si>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</si>
  <si>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</si>
  <si>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</si>
  <si>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</si>
  <si>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</si>
  <si>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</si>
  <si>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</si>
  <si>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</si>
  <si>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</si>
  <si>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</si>
  <si>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</si>
  <si>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</si>
  <si>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</si>
  <si>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</si>
  <si>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</si>
  <si>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</si>
  <si>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</si>
  <si>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</si>
  <si>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</si>
  <si>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</si>
  <si>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</si>
  <si>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</si>
  <si>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</si>
  <si>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</si>
  <si>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</si>
  <si>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</si>
  <si>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</si>
  <si>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</si>
  <si>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</si>
  <si>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</si>
  <si>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</si>
  <si>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</si>
  <si>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</si>
  <si>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</si>
  <si>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</si>
  <si>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</si>
  <si>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</si>
  <si>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</si>
  <si>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</si>
  <si>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</si>
  <si>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</si>
  <si>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</si>
  <si>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</si>
  <si>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</si>
  <si>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</si>
  <si>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</si>
  <si>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</si>
  <si>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</si>
  <si>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</si>
  <si>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</si>
  <si>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</si>
  <si>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</si>
  <si>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</si>
  <si>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</si>
  <si>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</si>
  <si>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</si>
  <si>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</si>
  <si>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</si>
  <si>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</si>
  <si>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</si>
  <si>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</si>
  <si>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</si>
  <si>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</si>
  <si>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</si>
  <si>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</si>
  <si>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</si>
  <si>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</si>
  <si>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</si>
  <si>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</si>
  <si>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</si>
  <si>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</si>
  <si>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</si>
  <si>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</si>
  <si>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</si>
  <si>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</si>
  <si>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</si>
  <si>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</si>
  <si>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</si>
  <si>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</si>
  <si>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</si>
  <si>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</si>
  <si>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</si>
  <si>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</si>
  <si>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</si>
  <si>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</si>
  <si>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</si>
  <si>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</si>
  <si>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</si>
  <si>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</si>
  <si>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</si>
  <si>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</si>
  <si>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</si>
  <si>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</si>
  <si>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</si>
  <si>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</si>
  <si>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</si>
  <si>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</si>
  <si>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</si>
  <si>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</si>
  <si>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</si>
  <si>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</si>
  <si>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</si>
  <si>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</si>
  <si>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</si>
  <si>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</si>
  <si>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</si>
  <si>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</si>
  <si>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</si>
  <si>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</si>
  <si>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</si>
  <si>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</si>
  <si>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</si>
  <si>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</si>
  <si>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</si>
  <si>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</si>
  <si>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</si>
  <si>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</si>
  <si>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</si>
  <si>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</si>
  <si>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</si>
  <si>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</si>
  <si>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</si>
  <si>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</si>
  <si>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</si>
  <si>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</si>
  <si>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</si>
  <si>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</si>
  <si>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</si>
  <si>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</si>
  <si>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</si>
  <si>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</si>
  <si>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</si>
  <si>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</si>
  <si>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</si>
  <si>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</si>
  <si>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</si>
  <si>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</si>
  <si>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</si>
  <si>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</si>
  <si>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</si>
  <si>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</si>
  <si>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</si>
  <si>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</si>
  <si>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</si>
  <si>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</si>
  <si>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</si>
  <si>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</si>
  <si>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</si>
  <si>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</si>
  <si>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</si>
  <si>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</si>
  <si>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</si>
  <si>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</si>
  <si>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</si>
  <si>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</si>
  <si>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</si>
  <si>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</si>
  <si>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</si>
  <si>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</si>
  <si>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</si>
  <si>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</si>
  <si>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</si>
  <si>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</si>
  <si>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</si>
  <si>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</si>
  <si>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</si>
  <si>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</si>
  <si>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</si>
  <si>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</si>
  <si>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</si>
  <si>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</si>
  <si>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</si>
  <si>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</si>
  <si>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</si>
  <si>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</si>
  <si>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</si>
  <si>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</si>
  <si>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</si>
  <si>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</si>
  <si>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</si>
  <si>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</si>
  <si>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</si>
  <si>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</si>
  <si>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</si>
  <si>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</si>
  <si>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</si>
  <si>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</si>
  <si>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</si>
  <si>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</si>
  <si>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</si>
  <si>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</si>
  <si>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</si>
  <si>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</si>
  <si>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</si>
  <si>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</si>
  <si>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</si>
  <si>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</si>
  <si>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</si>
  <si>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</si>
  <si>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</si>
  <si>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</si>
  <si>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</si>
  <si>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</si>
  <si>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</si>
  <si>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</si>
  <si>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</si>
  <si>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</si>
  <si>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</si>
  <si>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</si>
  <si>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</si>
  <si>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</si>
  <si>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</si>
  <si>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</si>
  <si>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</si>
  <si>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</si>
  <si>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</si>
  <si>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</si>
  <si>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</si>
  <si>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</si>
  <si>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</si>
  <si>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</si>
  <si>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</si>
  <si>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</si>
  <si>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</si>
  <si>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</si>
  <si>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</si>
  <si>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</si>
  <si>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</si>
  <si>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</si>
  <si>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</si>
  <si>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</si>
  <si>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</si>
  <si>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</si>
  <si>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</si>
  <si>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</si>
  <si>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</si>
  <si>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</si>
  <si>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</si>
  <si>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</si>
  <si>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</si>
  <si>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</si>
  <si>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</si>
  <si>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</si>
  <si>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</si>
  <si>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</si>
  <si>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</si>
  <si>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</si>
  <si>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</si>
  <si>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</si>
  <si>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</si>
  <si>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</si>
  <si>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</si>
  <si>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</si>
  <si>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</si>
  <si>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</si>
  <si>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</si>
  <si>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</si>
  <si>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</si>
  <si>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</si>
  <si>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</si>
  <si>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</si>
  <si>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</si>
  <si>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</si>
  <si>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</si>
  <si>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</si>
  <si>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</si>
  <si>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</si>
  <si>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</si>
  <si>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</si>
  <si>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</si>
  <si>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</si>
  <si>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</si>
  <si>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</si>
  <si>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</si>
  <si>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</si>
  <si>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</si>
  <si>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</si>
  <si>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</si>
  <si>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</si>
  <si>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</si>
  <si>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</si>
  <si>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</si>
  <si>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</si>
  <si>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</si>
  <si>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</si>
  <si>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</si>
  <si>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</si>
  <si>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</si>
  <si>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</si>
  <si>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</si>
  <si>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</si>
  <si>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</si>
  <si>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</si>
  <si>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</si>
  <si>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</si>
  <si>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</si>
  <si>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</si>
  <si>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</si>
  <si>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</si>
  <si>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</si>
  <si>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</si>
  <si>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</si>
  <si>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</si>
  <si>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</si>
  <si>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</si>
  <si>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</si>
  <si>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</si>
  <si>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</si>
  <si>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</si>
  <si>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</si>
  <si>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</si>
  <si>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</si>
  <si>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</si>
  <si>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</si>
  <si>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</si>
  <si>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</si>
  <si>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</si>
  <si>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</si>
  <si>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</si>
  <si>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</si>
  <si>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</si>
  <si>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</si>
  <si>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</si>
  <si>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</si>
  <si>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</si>
  <si>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</si>
  <si>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</si>
  <si>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</si>
  <si>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</si>
  <si>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</si>
  <si>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</si>
  <si>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</si>
  <si>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</si>
  <si>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</si>
  <si>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</si>
  <si>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</si>
  <si>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</si>
  <si>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</si>
  <si>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</si>
  <si>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</si>
  <si>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</si>
  <si>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</si>
  <si>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</si>
  <si>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</si>
  <si>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</si>
  <si>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</si>
  <si>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</si>
  <si>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</si>
  <si>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</si>
  <si>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</si>
  <si>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</si>
  <si>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</si>
  <si>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</si>
  <si>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</si>
  <si>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</si>
  <si>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</si>
  <si>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</si>
  <si>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</si>
  <si>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</si>
  <si>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</si>
  <si>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</si>
  <si>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</si>
  <si>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</si>
  <si>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</si>
  <si>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</si>
  <si>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</si>
  <si>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</si>
  <si>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</si>
  <si>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</si>
  <si>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</si>
  <si>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</si>
  <si>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</si>
  <si>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</si>
  <si>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</si>
  <si>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</si>
  <si>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</si>
  <si>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</si>
  <si>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</si>
  <si>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</si>
  <si>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</si>
  <si>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</si>
  <si>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</si>
  <si>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</si>
  <si>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</si>
  <si>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</si>
  <si>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</si>
  <si>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</si>
  <si>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</si>
  <si>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</si>
  <si>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</si>
  <si>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</si>
  <si>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</si>
  <si>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</si>
  <si>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</si>
  <si>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</si>
  <si>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</si>
  <si>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</si>
  <si>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</si>
  <si>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</si>
  <si>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</si>
  <si>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</si>
  <si>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</si>
  <si>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</si>
  <si>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</si>
  <si>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</si>
  <si>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</si>
  <si>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</si>
  <si>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</si>
  <si>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</si>
  <si>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</si>
  <si>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</si>
  <si>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</si>
  <si>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</si>
  <si>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</si>
  <si>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</si>
  <si>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</si>
  <si>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</si>
  <si>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</si>
  <si>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</si>
  <si>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</si>
  <si>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</si>
  <si>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</si>
  <si>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</si>
  <si>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</si>
  <si>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</si>
  <si>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</si>
  <si>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</si>
  <si>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</si>
  <si>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</si>
  <si>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</si>
  <si>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</si>
  <si>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</si>
  <si>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</si>
  <si>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</si>
  <si>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</si>
  <si>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</si>
  <si>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</si>
  <si>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</si>
  <si>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</si>
  <si>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</si>
  <si>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</si>
  <si>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</si>
  <si>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</si>
  <si>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</si>
  <si>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</si>
  <si>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</si>
  <si>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</si>
  <si>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</si>
  <si>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</si>
  <si>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</si>
  <si>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</si>
  <si>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</si>
  <si>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</si>
  <si>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</si>
  <si>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</si>
  <si>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</si>
  <si>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</si>
  <si>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</si>
  <si>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</si>
  <si>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</si>
  <si>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</si>
  <si>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</si>
  <si>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</si>
  <si>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</si>
  <si>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</si>
  <si>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</si>
  <si>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</si>
  <si>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</si>
  <si>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</si>
  <si>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</si>
  <si>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</si>
  <si>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</si>
  <si>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</si>
  <si>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</si>
  <si>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</si>
  <si>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</si>
  <si>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</si>
  <si>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</si>
  <si>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</si>
  <si>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</si>
  <si>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</si>
  <si>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</si>
  <si>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</si>
  <si>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</si>
  <si>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</si>
  <si>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</si>
  <si>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</si>
  <si>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</si>
  <si>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</si>
  <si>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</si>
  <si>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</si>
  <si>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</si>
  <si>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</si>
  <si>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</si>
  <si>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</si>
  <si>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</si>
  <si>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</si>
  <si>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</si>
  <si>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</si>
  <si>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</si>
  <si>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</si>
  <si>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</si>
  <si>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</si>
  <si>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</si>
  <si>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</si>
  <si>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</si>
  <si>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</si>
  <si>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</si>
  <si>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</si>
  <si>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</si>
  <si>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</si>
  <si>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</si>
  <si>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</si>
  <si>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</si>
  <si>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</si>
  <si>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</si>
  <si>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</si>
  <si>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</si>
  <si>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</si>
  <si>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</si>
  <si>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</si>
  <si>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</si>
  <si>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</si>
  <si>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</si>
  <si>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</si>
  <si>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</si>
  <si>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</si>
  <si>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</si>
  <si>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</si>
  <si>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</si>
  <si>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</si>
  <si>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</si>
  <si>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</si>
  <si>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</si>
  <si>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</si>
  <si>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</si>
  <si>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</si>
  <si>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</si>
  <si>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</si>
  <si>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</si>
  <si>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</si>
  <si>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</si>
  <si>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</si>
  <si>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</si>
  <si>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</si>
  <si>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</si>
  <si>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</si>
  <si>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</si>
  <si>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</si>
  <si>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</si>
  <si>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</si>
  <si>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</si>
  <si>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</si>
  <si>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</si>
  <si>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</si>
  <si>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</si>
  <si>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</si>
  <si>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</si>
  <si>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</si>
  <si>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</si>
  <si>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</si>
  <si>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</si>
  <si>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</si>
  <si>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</si>
  <si>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</si>
  <si>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</si>
  <si>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</si>
  <si>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</si>
  <si>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</si>
  <si>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</si>
  <si>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</si>
  <si>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</si>
  <si>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</si>
  <si>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</si>
  <si>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</si>
  <si>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</si>
  <si>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</si>
  <si>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</si>
  <si>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</si>
  <si>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</si>
  <si>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</si>
  <si>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</si>
  <si>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</si>
  <si>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</si>
  <si>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</si>
  <si>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</si>
  <si>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</si>
  <si>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</si>
  <si>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</si>
  <si>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</si>
  <si>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</si>
  <si>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</si>
  <si>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</si>
  <si>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</si>
  <si>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</si>
  <si>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</si>
  <si>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</si>
  <si>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</si>
  <si>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</si>
  <si>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</si>
  <si>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</si>
  <si>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</si>
  <si>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</si>
  <si>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</si>
  <si>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</si>
  <si>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</si>
  <si>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</si>
  <si>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</si>
  <si>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</si>
  <si>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</si>
  <si>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</si>
  <si>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</si>
  <si>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</si>
  <si>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</si>
  <si>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</si>
  <si>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</si>
  <si>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</si>
  <si>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</si>
  <si>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</si>
  <si>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</si>
  <si>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</si>
  <si>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</si>
  <si>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</si>
  <si>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</si>
  <si>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</si>
  <si>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</si>
  <si>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</si>
  <si>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</si>
  <si>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</si>
  <si>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</si>
  <si>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</si>
  <si>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</si>
  <si>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</si>
  <si>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</si>
  <si>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</si>
  <si>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</si>
  <si>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</si>
  <si>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</si>
  <si>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</si>
  <si>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</si>
  <si>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</si>
  <si>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</si>
  <si>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</si>
  <si>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</si>
  <si>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</si>
  <si>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</si>
  <si>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</si>
  <si>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</si>
  <si>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</si>
  <si>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</si>
  <si>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</si>
  <si>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</si>
  <si>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</si>
  <si>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</si>
  <si>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</si>
  <si>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</si>
  <si>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</si>
  <si>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</si>
  <si>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</si>
  <si>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</si>
  <si>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</si>
  <si>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</si>
  <si>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</si>
  <si>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</si>
  <si>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</si>
  <si>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</si>
  <si>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</si>
  <si>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</si>
  <si>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</si>
  <si>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</si>
  <si>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</si>
  <si>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</si>
  <si>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</si>
  <si>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</si>
  <si>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</si>
  <si>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</si>
  <si>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</si>
  <si>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</si>
  <si>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</si>
  <si>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</si>
  <si>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</si>
  <si>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</si>
  <si>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</si>
  <si>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</si>
  <si>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</si>
  <si>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</si>
  <si>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</si>
  <si>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</si>
  <si>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</si>
  <si>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</si>
  <si>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</si>
  <si>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</si>
  <si>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</si>
  <si>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</si>
  <si>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</si>
  <si>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</si>
  <si>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</si>
  <si>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</si>
  <si>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</si>
  <si>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</si>
  <si>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</si>
  <si>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</si>
  <si>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</si>
  <si>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</si>
  <si>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</si>
  <si>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</si>
  <si>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</si>
  <si>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</si>
  <si>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</si>
  <si>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</si>
  <si>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</si>
  <si>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</si>
  <si>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</si>
  <si>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</si>
  <si>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</si>
  <si>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</si>
  <si>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</si>
  <si>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</si>
  <si>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</si>
  <si>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</si>
  <si>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</si>
  <si>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</si>
  <si>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</si>
  <si>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</si>
  <si>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</si>
  <si>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</si>
  <si>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</si>
  <si>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</si>
  <si>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</si>
  <si>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</si>
  <si>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</si>
  <si>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</si>
  <si>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</si>
  <si>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</si>
  <si>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</si>
  <si>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</si>
  <si>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</si>
  <si>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</si>
  <si>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</si>
  <si>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</si>
  <si>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</si>
  <si>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</si>
  <si>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</si>
  <si>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</si>
  <si>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</si>
  <si>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</si>
  <si>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</si>
  <si>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</si>
  <si>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</si>
  <si>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</si>
  <si>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</si>
  <si>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</si>
  <si>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</si>
  <si>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</si>
  <si>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</si>
  <si>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</si>
  <si>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</si>
  <si>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</si>
  <si>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</si>
  <si>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</si>
  <si>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</si>
  <si>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</si>
  <si>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</si>
  <si>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</si>
  <si>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</si>
  <si>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</si>
  <si>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</si>
  <si>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</si>
  <si>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</si>
  <si>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</si>
  <si>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</si>
  <si>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</si>
  <si>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</si>
  <si>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</si>
  <si>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</si>
  <si>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</si>
  <si>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</si>
  <si>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</si>
  <si>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</si>
  <si>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</si>
  <si>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</si>
  <si>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</si>
  <si>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</si>
  <si>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</si>
  <si>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</si>
  <si>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</si>
  <si>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</si>
  <si>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</si>
  <si>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</si>
  <si>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</si>
  <si>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</si>
  <si>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</si>
  <si>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</si>
  <si>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</si>
  <si>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</si>
  <si>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</si>
  <si>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</si>
  <si>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</si>
  <si>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</si>
  <si>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</si>
  <si>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</si>
  <si>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</si>
  <si>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</si>
  <si>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</si>
  <si>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</si>
  <si>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</si>
  <si>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</si>
  <si>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</si>
  <si>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</si>
  <si>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</si>
  <si>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</si>
  <si>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</si>
  <si>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</si>
  <si>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</si>
  <si>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</si>
  <si>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</si>
  <si>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</si>
  <si>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</si>
  <si>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</si>
  <si>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</si>
  <si>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</si>
  <si>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</si>
  <si>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</si>
  <si>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</si>
  <si>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</si>
  <si>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</si>
  <si>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</si>
  <si>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</si>
  <si>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</si>
  <si>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</si>
  <si>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</si>
  <si>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</si>
  <si>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</si>
  <si>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</si>
  <si>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</si>
  <si>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</si>
  <si>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</si>
  <si>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</si>
  <si>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</si>
  <si>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</si>
  <si>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</si>
  <si>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</si>
  <si>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</si>
  <si>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</si>
  <si>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</si>
  <si>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</si>
  <si>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</si>
  <si>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</si>
  <si>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</si>
  <si>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</si>
  <si>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</si>
  <si>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</si>
  <si>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</si>
  <si>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</si>
  <si>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</si>
  <si>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</si>
  <si>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</si>
  <si>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</si>
  <si>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</si>
  <si>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</si>
  <si>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</si>
  <si>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</si>
  <si>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</si>
  <si>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</si>
  <si>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</si>
  <si>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</si>
  <si>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</si>
  <si>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</si>
  <si>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</si>
  <si>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</si>
  <si>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</si>
  <si>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</si>
  <si>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</si>
  <si>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</si>
  <si>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</si>
  <si>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</si>
  <si>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</si>
  <si>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</si>
  <si>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</si>
  <si>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</si>
  <si>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</si>
  <si>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</si>
  <si>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</si>
  <si>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</si>
  <si>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</si>
  <si>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</si>
  <si>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</si>
  <si>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</si>
  <si>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</si>
  <si>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</si>
  <si>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</si>
  <si>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</si>
  <si>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</si>
  <si>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</si>
  <si>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</si>
  <si>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</si>
  <si>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</si>
  <si>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</si>
  <si>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</si>
  <si>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</si>
  <si>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</si>
  <si>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</si>
  <si>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</si>
  <si>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</si>
  <si>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</si>
  <si>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</si>
  <si>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</si>
  <si>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</si>
  <si>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</si>
  <si>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</si>
  <si>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</si>
  <si>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</si>
  <si>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</si>
  <si>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</si>
  <si>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</si>
  <si>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</si>
  <si>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</si>
  <si>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</si>
  <si>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</si>
  <si>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</si>
  <si>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</si>
  <si>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</si>
  <si>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</si>
  <si>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</si>
  <si>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</si>
  <si>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</si>
  <si>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</si>
  <si>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</si>
  <si>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</si>
  <si>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</si>
  <si>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</si>
  <si>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</si>
  <si>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</si>
  <si>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</si>
  <si>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</si>
  <si>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</si>
  <si>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</si>
  <si>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</si>
  <si>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</si>
  <si>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</si>
  <si>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</si>
  <si>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</si>
  <si>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</si>
  <si>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</si>
  <si>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</si>
  <si>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</si>
  <si>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</si>
  <si>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</si>
  <si>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</si>
  <si>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</si>
  <si>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</si>
  <si>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</si>
  <si>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</si>
  <si>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</si>
  <si>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</si>
  <si>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</si>
  <si>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</si>
  <si>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</si>
  <si>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</si>
  <si>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</si>
  <si>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</si>
  <si>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</si>
  <si>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</si>
  <si>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</si>
  <si>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</si>
  <si>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</si>
  <si>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</si>
  <si>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</si>
  <si>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</si>
  <si>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</si>
  <si>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</si>
  <si>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</si>
  <si>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</si>
  <si>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</si>
  <si>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</si>
  <si>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</si>
  <si>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</si>
  <si>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</si>
  <si>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</si>
  <si>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</si>
  <si>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</si>
  <si>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</si>
  <si>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</si>
  <si>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</si>
  <si>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</si>
  <si>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</si>
  <si>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</si>
  <si>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</si>
  <si>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</si>
  <si>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</si>
  <si>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</si>
  <si>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</si>
  <si>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</si>
  <si>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</si>
  <si>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</si>
  <si>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</si>
  <si>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</si>
  <si>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</si>
  <si>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</si>
  <si>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</si>
  <si>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</si>
  <si>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</si>
  <si>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</si>
  <si>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</si>
  <si>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</si>
  <si>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</si>
  <si>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</si>
  <si>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</si>
  <si>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</si>
  <si>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</si>
  <si>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</si>
  <si>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</si>
  <si>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</si>
  <si>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</si>
  <si>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</si>
  <si>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</si>
  <si>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</si>
  <si>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</si>
  <si>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</si>
  <si>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</si>
  <si>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</si>
  <si>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</si>
  <si>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</si>
  <si>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</si>
  <si>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</si>
  <si>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</si>
  <si>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</si>
  <si>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</si>
  <si>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</si>
  <si>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</si>
  <si>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</si>
  <si>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</si>
  <si>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</si>
  <si>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</si>
  <si>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</si>
  <si>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</si>
  <si>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</si>
  <si>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</si>
  <si>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</si>
  <si>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</si>
  <si>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</si>
  <si>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</si>
  <si>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</si>
  <si>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</si>
  <si>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</si>
  <si>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</si>
  <si>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</si>
  <si>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</si>
  <si>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</si>
  <si>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</si>
  <si>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</si>
  <si>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</si>
  <si>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</si>
  <si>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</si>
  <si>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</si>
  <si>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</si>
  <si>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</si>
  <si>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</si>
  <si>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</si>
  <si>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</si>
  <si>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</si>
  <si>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</si>
  <si>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</si>
  <si>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</si>
  <si>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</si>
  <si>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</si>
  <si>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</si>
  <si>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</si>
  <si>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</si>
  <si>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</si>
  <si>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</si>
  <si>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</si>
  <si>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</si>
  <si>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</si>
  <si>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</si>
  <si>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</si>
  <si>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</si>
  <si>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</si>
  <si>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</si>
  <si>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</si>
  <si>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</si>
  <si>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</si>
  <si>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</si>
  <si>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</si>
  <si>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</si>
  <si>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</si>
  <si>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</si>
  <si>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</si>
  <si>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</si>
  <si>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</si>
  <si>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</si>
  <si>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</si>
  <si>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</si>
  <si>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</si>
  <si>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</si>
  <si>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</si>
  <si>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</si>
  <si>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</si>
  <si>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</si>
  <si>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</si>
  <si>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</si>
  <si>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</si>
  <si>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</si>
  <si>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</si>
  <si>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</si>
  <si>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</si>
  <si>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</si>
  <si>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</si>
  <si>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</si>
  <si>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</si>
  <si>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</si>
  <si>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</si>
  <si>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</si>
  <si>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</si>
  <si>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</si>
  <si>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</si>
  <si>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</si>
  <si>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</si>
  <si>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</si>
  <si>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</si>
  <si>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</si>
  <si>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</si>
  <si>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</si>
  <si>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</si>
  <si>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</si>
  <si>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</si>
  <si>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</si>
  <si>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</si>
  <si>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</si>
  <si>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</si>
  <si>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</si>
  <si>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</si>
  <si>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</si>
  <si>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</si>
  <si>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</si>
  <si>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</si>
  <si>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</si>
  <si>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</si>
  <si>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</si>
  <si>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</si>
  <si>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</si>
  <si>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</si>
  <si>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</si>
  <si>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</si>
  <si>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</si>
  <si>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</si>
  <si>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</si>
  <si>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</si>
  <si>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</si>
  <si>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</si>
  <si>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</si>
  <si>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</si>
  <si>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</si>
  <si>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</si>
  <si>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</si>
  <si>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</si>
  <si>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</si>
  <si>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</si>
  <si>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</si>
  <si>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</si>
  <si>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</si>
  <si>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</si>
  <si>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</si>
  <si>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</si>
  <si>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</si>
  <si>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</si>
  <si>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</si>
  <si>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</si>
  <si>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</si>
  <si>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</si>
  <si>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</si>
  <si>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</si>
  <si>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</si>
  <si>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</si>
  <si>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</si>
  <si>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</si>
  <si>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</si>
  <si>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</si>
  <si>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</si>
  <si>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</si>
  <si>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</si>
  <si>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</si>
  <si>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</si>
  <si>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</si>
  <si>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</si>
  <si>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</si>
  <si>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</si>
  <si>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</si>
  <si>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</si>
  <si>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</si>
  <si>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</si>
  <si>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</si>
  <si>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</si>
  <si>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</si>
  <si>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</si>
  <si>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</si>
  <si>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</si>
  <si>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</si>
  <si>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</si>
  <si>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</si>
  <si>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</si>
  <si>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</si>
  <si>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</si>
  <si>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</si>
  <si>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</si>
  <si>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</si>
  <si>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</si>
  <si>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</si>
  <si>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</si>
  <si>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</si>
  <si>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</si>
  <si>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</si>
  <si>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</si>
  <si>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</si>
  <si>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</si>
  <si>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</si>
  <si>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</si>
  <si>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</si>
  <si>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</si>
  <si>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</si>
  <si>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</si>
  <si>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</si>
  <si>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</si>
  <si>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</si>
  <si>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</si>
  <si>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</si>
  <si>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</si>
  <si>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</si>
  <si>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</si>
  <si>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</si>
  <si>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</si>
  <si>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</si>
  <si>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</si>
  <si>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</si>
  <si>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</si>
  <si>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</si>
  <si>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</si>
  <si>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</si>
  <si>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</si>
  <si>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</si>
  <si>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</si>
  <si>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</si>
  <si>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</si>
  <si>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</si>
  <si>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</si>
  <si>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</si>
  <si>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</si>
  <si>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</si>
  <si>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</si>
  <si>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</si>
  <si>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</si>
  <si>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</si>
  <si>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</si>
  <si>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</si>
  <si>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</si>
  <si>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</si>
  <si>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</si>
  <si>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</si>
  <si>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</si>
  <si>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</si>
  <si>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</si>
  <si>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</si>
  <si>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</si>
  <si>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</si>
  <si>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</si>
  <si>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</si>
  <si>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</si>
  <si>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</si>
  <si>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</si>
  <si>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</si>
  <si>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</si>
  <si>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</si>
  <si>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</si>
  <si>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</si>
  <si>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</si>
  <si>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</si>
  <si>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</si>
  <si>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</si>
  <si>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</si>
  <si>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</si>
  <si>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</si>
  <si>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</si>
  <si>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</si>
  <si>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</si>
  <si>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</si>
  <si>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</si>
  <si>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</si>
  <si>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</si>
  <si>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</si>
  <si>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</si>
  <si>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</si>
  <si>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</si>
  <si>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</si>
  <si>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</si>
  <si>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</si>
  <si>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</si>
  <si>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</si>
  <si>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</si>
  <si>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</si>
  <si>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</si>
  <si>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</si>
  <si>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</si>
  <si>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</si>
  <si>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</si>
  <si>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</si>
  <si>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</si>
  <si>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</si>
  <si>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</si>
  <si>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</si>
  <si>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</si>
  <si>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</si>
  <si>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</si>
  <si>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</si>
  <si>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</si>
  <si>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</si>
  <si>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</si>
  <si>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</si>
  <si>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</si>
  <si>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</si>
  <si>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</si>
  <si>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</si>
  <si>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</si>
  <si>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</si>
  <si>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</si>
  <si>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</si>
  <si>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</si>
  <si>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</si>
  <si>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</si>
  <si>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</si>
  <si>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</si>
  <si>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</si>
  <si>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</si>
  <si>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</si>
  <si>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</si>
  <si>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</si>
  <si>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</si>
  <si>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</si>
  <si>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</si>
  <si>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</si>
  <si>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</si>
  <si>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</si>
  <si>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</si>
  <si>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</si>
  <si>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</si>
  <si>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</si>
  <si>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</si>
  <si>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</si>
  <si>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</si>
  <si>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</si>
  <si>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</si>
  <si>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</si>
  <si>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</si>
  <si>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</si>
  <si>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</si>
  <si>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</si>
  <si>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</si>
  <si>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</si>
  <si>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</si>
  <si>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</si>
  <si>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</si>
  <si>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</si>
  <si>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</si>
  <si>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</si>
  <si>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</si>
  <si>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</si>
  <si>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</si>
  <si>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</si>
  <si>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</si>
  <si>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</si>
  <si>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</si>
  <si>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</si>
  <si>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</si>
  <si>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</si>
  <si>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</si>
  <si>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</si>
  <si>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</si>
  <si>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</si>
  <si>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</si>
  <si>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</si>
  <si>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</si>
  <si>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</si>
  <si>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</si>
  <si>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</si>
  <si>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</si>
  <si>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</si>
  <si>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</si>
  <si>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</si>
  <si>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</si>
  <si>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</si>
  <si>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</si>
  <si>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</si>
  <si>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</si>
  <si>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</si>
  <si>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</si>
  <si>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</si>
  <si>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</si>
  <si>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</si>
  <si>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</si>
  <si>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</si>
  <si>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</si>
  <si>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</si>
  <si>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</si>
  <si>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</si>
  <si>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</si>
  <si>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</si>
  <si>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</si>
  <si>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</si>
  <si>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</si>
  <si>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</si>
  <si>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</si>
  <si>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</si>
  <si>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</si>
  <si>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</si>
  <si>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</si>
  <si>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</si>
  <si>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</si>
  <si>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</si>
  <si>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</si>
  <si>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</si>
  <si>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</si>
  <si>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</si>
  <si>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</si>
  <si>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</si>
  <si>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</si>
  <si>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</si>
  <si>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</si>
  <si>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</si>
  <si>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</si>
  <si>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</si>
  <si>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</si>
  <si>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</si>
  <si>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</si>
  <si>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</si>
  <si>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</si>
  <si>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</si>
  <si>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</si>
  <si>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</si>
  <si>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</si>
  <si>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</si>
  <si>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</si>
  <si>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</si>
  <si>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</si>
  <si>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</si>
  <si>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</si>
  <si>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</si>
  <si>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</si>
  <si>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</si>
  <si>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</si>
  <si>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</si>
  <si>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</si>
  <si>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</si>
  <si>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</si>
  <si>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</si>
  <si>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</si>
  <si>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</si>
  <si>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</si>
  <si>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</si>
  <si>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</si>
  <si>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</si>
  <si>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</si>
  <si>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</si>
  <si>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</si>
  <si>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</si>
  <si>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</si>
  <si>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</si>
  <si>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</si>
  <si>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</si>
  <si>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</si>
  <si>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</si>
  <si>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</si>
  <si>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</si>
  <si>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</si>
  <si>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</si>
  <si>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</si>
  <si>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</si>
  <si>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</si>
  <si>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</si>
  <si>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</si>
  <si>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</si>
  <si>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</si>
  <si>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</si>
  <si>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</si>
  <si>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</si>
  <si>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</si>
  <si>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</si>
  <si>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</si>
  <si>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</si>
  <si>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</si>
  <si>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</si>
  <si>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</si>
  <si>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</si>
  <si>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</si>
  <si>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</si>
  <si>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</si>
  <si>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</si>
  <si>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</si>
  <si>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</si>
  <si>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</si>
  <si>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</si>
  <si>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</si>
  <si>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</si>
  <si>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</si>
  <si>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</si>
  <si>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</si>
  <si>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</si>
  <si>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</si>
  <si>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</si>
  <si>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</si>
  <si>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</si>
  <si>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</si>
  <si>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</si>
  <si>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</si>
  <si>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</si>
  <si>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</si>
  <si>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</si>
  <si>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</si>
  <si>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</si>
  <si>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</si>
  <si>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</si>
  <si>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</si>
  <si>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</si>
  <si>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</si>
  <si>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</si>
  <si>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</si>
  <si>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</si>
  <si>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</si>
  <si>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</si>
  <si>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</si>
  <si>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</si>
  <si>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</si>
  <si>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</si>
  <si>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</si>
  <si>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</si>
  <si>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</si>
  <si>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</si>
  <si>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</si>
  <si>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</si>
  <si>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</si>
  <si>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</si>
  <si>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</si>
  <si>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</si>
  <si>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</si>
  <si>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</si>
  <si>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</si>
  <si>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</si>
  <si>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</si>
  <si>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</si>
  <si>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</si>
  <si>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</si>
  <si>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</si>
  <si>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</si>
  <si>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</si>
  <si>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</si>
  <si>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</si>
  <si>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</si>
  <si>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</si>
  <si>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</si>
  <si>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</si>
  <si>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</si>
  <si>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</si>
  <si>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</si>
  <si>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</si>
  <si>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</si>
  <si>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</si>
  <si>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</si>
  <si>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</si>
  <si>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</si>
  <si>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</si>
  <si>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</si>
  <si>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</si>
  <si>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</si>
  <si>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</si>
  <si>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</si>
  <si>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</si>
  <si>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</si>
  <si>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</si>
  <si>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</si>
  <si>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</si>
  <si>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</si>
  <si>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</si>
  <si>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</si>
  <si>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</si>
  <si>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</si>
  <si>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</si>
  <si>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</si>
  <si>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</si>
  <si>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</si>
  <si>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</si>
  <si>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</si>
  <si>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</si>
  <si>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</si>
  <si>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</si>
  <si>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</si>
  <si>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</si>
  <si>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</si>
  <si>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</si>
  <si>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</si>
  <si>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</si>
  <si>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</si>
  <si>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</si>
  <si>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</si>
  <si>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</si>
  <si>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</si>
  <si>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</si>
  <si>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</si>
  <si>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</si>
  <si>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</si>
  <si>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</si>
  <si>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</si>
  <si>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</si>
  <si>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</si>
  <si>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</si>
  <si>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</si>
  <si>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</si>
  <si>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</si>
  <si>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</si>
  <si>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</si>
  <si>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</si>
  <si>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</si>
  <si>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</si>
  <si>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</si>
  <si>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</si>
  <si>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</si>
  <si>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</si>
  <si>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</si>
  <si>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</si>
  <si>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</si>
  <si>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</si>
  <si>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</si>
  <si>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</si>
  <si>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</si>
  <si>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</si>
  <si>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</si>
  <si>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</si>
  <si>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</si>
  <si>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</si>
  <si>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</si>
  <si>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</si>
  <si>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</si>
  <si>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</si>
  <si>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</si>
  <si>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</si>
  <si>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</si>
  <si>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</si>
  <si>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</si>
  <si>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</si>
  <si>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</si>
  <si>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</si>
  <si>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</si>
  <si>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</si>
  <si>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</si>
  <si>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</si>
  <si>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</si>
  <si>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</si>
  <si>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</si>
  <si>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</si>
  <si>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</si>
  <si>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</si>
  <si>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</si>
  <si>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</si>
  <si>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</si>
  <si>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</si>
  <si>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</si>
  <si>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</si>
  <si>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</si>
  <si>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</si>
  <si>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</si>
  <si>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</si>
  <si>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</si>
  <si>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</si>
  <si>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</si>
  <si>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</si>
  <si>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</si>
  <si>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</si>
  <si>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</si>
  <si>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</si>
  <si>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</si>
  <si>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</si>
  <si>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</si>
  <si>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</si>
  <si>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</si>
  <si>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</si>
  <si>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</si>
  <si>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</si>
  <si>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</si>
  <si>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</si>
  <si>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</si>
  <si>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</si>
  <si>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</si>
  <si>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</si>
  <si>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</si>
  <si>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</si>
  <si>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</si>
  <si>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</si>
  <si>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</si>
  <si>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</si>
  <si>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</si>
  <si>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</si>
  <si>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</si>
  <si>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</si>
  <si>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</si>
  <si>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</si>
  <si>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</si>
  <si>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</si>
  <si>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</si>
  <si>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</si>
  <si>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</si>
  <si>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</si>
  <si>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</si>
  <si>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</si>
  <si>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</si>
  <si>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</si>
  <si>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</si>
  <si>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</si>
  <si>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</si>
  <si>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</si>
  <si>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</si>
  <si>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</si>
  <si>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</si>
  <si>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</si>
  <si>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</si>
  <si>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</si>
  <si>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</si>
  <si>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</si>
  <si>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</si>
  <si>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</si>
  <si>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</si>
  <si>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</si>
  <si>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</si>
  <si>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</si>
  <si>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</si>
  <si>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</si>
  <si>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</si>
  <si>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</si>
  <si>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</si>
  <si>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</si>
  <si>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</si>
  <si>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</si>
  <si>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</si>
  <si>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</si>
  <si>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</si>
  <si>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</si>
  <si>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</si>
  <si>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</si>
  <si>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</si>
  <si>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</si>
  <si>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</si>
  <si>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</si>
  <si>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</si>
  <si>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</si>
  <si>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</si>
  <si>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</si>
  <si>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</si>
  <si>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</si>
  <si>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</si>
  <si>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</si>
  <si>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</si>
  <si>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</si>
  <si>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</si>
  <si>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</si>
  <si>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</si>
  <si>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</si>
  <si>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</si>
  <si>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</si>
  <si>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</si>
  <si>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</si>
  <si>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</si>
  <si>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</si>
  <si>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</si>
  <si>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</si>
  <si>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</si>
  <si>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</si>
  <si>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</si>
  <si>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</si>
  <si>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</si>
  <si>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</si>
  <si>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</si>
  <si>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</si>
  <si>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</si>
  <si>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</si>
  <si>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</si>
  <si>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</si>
  <si>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</si>
  <si>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</si>
  <si>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</si>
  <si>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</si>
  <si>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</si>
  <si>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</si>
  <si>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</si>
  <si>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</si>
  <si>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</si>
  <si>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</si>
  <si>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</si>
  <si>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</si>
  <si>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</si>
  <si>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</si>
  <si>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</si>
  <si>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</si>
  <si>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</si>
  <si>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</si>
  <si>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</si>
  <si>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</si>
  <si>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</si>
  <si>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</si>
  <si>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</si>
  <si>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</si>
  <si>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</si>
  <si>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</si>
  <si>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</si>
  <si>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</si>
  <si>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</si>
  <si>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</si>
  <si>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</si>
  <si>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</si>
  <si>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</si>
  <si>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</si>
  <si>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</si>
  <si>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</si>
  <si>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</si>
  <si>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</si>
  <si>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</si>
  <si>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</si>
  <si>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</si>
  <si>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</si>
  <si>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</si>
  <si>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</si>
  <si>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</si>
  <si>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</si>
  <si>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</si>
  <si>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</si>
  <si>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</si>
  <si>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</si>
  <si>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</si>
  <si>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</si>
  <si>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</si>
  <si>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</si>
  <si>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</si>
  <si>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</si>
  <si>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</si>
  <si>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</si>
  <si>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</si>
  <si>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</si>
  <si>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</si>
  <si>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</si>
  <si>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</si>
  <si>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</si>
  <si>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</si>
  <si>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</si>
  <si>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</si>
  <si>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</si>
  <si>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</si>
  <si>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</si>
  <si>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</si>
  <si>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</si>
  <si>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</si>
  <si>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</si>
  <si>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</si>
  <si>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</si>
  <si>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</si>
  <si>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</si>
  <si>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</si>
  <si>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</si>
  <si>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</si>
  <si>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</si>
  <si>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</si>
  <si>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</si>
  <si>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</si>
  <si>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</si>
  <si>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</si>
  <si>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</si>
  <si>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</si>
  <si>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</si>
  <si>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</si>
  <si>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</si>
  <si>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</si>
  <si>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</si>
  <si>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</si>
  <si>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</si>
  <si>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</si>
  <si>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</si>
  <si>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</si>
  <si>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</si>
  <si>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</si>
  <si>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</si>
  <si>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</si>
  <si>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</si>
  <si>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</si>
  <si>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</si>
  <si>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</si>
  <si>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</si>
  <si>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</si>
  <si>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</si>
  <si>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</si>
  <si>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</si>
  <si>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</si>
  <si>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</si>
  <si>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</si>
  <si>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</si>
  <si>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</si>
  <si>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</si>
  <si>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</si>
  <si>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</si>
  <si>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</si>
  <si>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</si>
  <si>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</si>
  <si>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</si>
  <si>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</si>
  <si>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</si>
  <si>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</si>
  <si>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</si>
  <si>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</si>
  <si>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</si>
  <si>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</si>
  <si>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</si>
  <si>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</si>
  <si>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</si>
  <si>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</si>
  <si>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</si>
  <si>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</si>
  <si>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</si>
  <si>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</si>
  <si>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</si>
  <si>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</si>
  <si>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</si>
  <si>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</si>
  <si>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</si>
  <si>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</si>
  <si>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</si>
  <si>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</si>
  <si>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</si>
  <si>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</si>
  <si>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</si>
  <si>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</si>
  <si>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</si>
  <si>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</si>
  <si>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</si>
  <si>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</si>
  <si>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</si>
  <si>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</si>
  <si>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</si>
  <si>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</si>
  <si>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</si>
  <si>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</si>
  <si>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</si>
  <si>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</si>
  <si>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</si>
  <si>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</si>
  <si>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</si>
  <si>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</si>
  <si>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</si>
  <si>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</si>
  <si>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</si>
  <si>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</si>
  <si>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</si>
  <si>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</si>
  <si>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</si>
  <si>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</si>
  <si>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</si>
  <si>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</si>
  <si>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</si>
  <si>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</si>
  <si>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</si>
  <si>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</si>
  <si>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</si>
  <si>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</si>
  <si>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</si>
  <si>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</si>
  <si>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</si>
  <si>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</si>
  <si>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</si>
  <si>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</si>
  <si>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</si>
  <si>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</si>
  <si>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</si>
  <si>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</si>
  <si>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</si>
  <si>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</si>
  <si>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</si>
  <si>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</si>
  <si>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</si>
  <si>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</si>
  <si>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</si>
  <si>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</si>
  <si>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</si>
  <si>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</si>
  <si>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</si>
  <si>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</si>
  <si>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</si>
  <si>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</si>
  <si>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</si>
  <si>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</si>
  <si>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</si>
  <si>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</si>
  <si>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</si>
  <si>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</si>
  <si>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</si>
  <si>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</si>
  <si>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</si>
  <si>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</si>
  <si>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</si>
  <si>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</si>
  <si>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</si>
  <si>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</si>
  <si>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</si>
  <si>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</si>
  <si>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</si>
  <si>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</si>
  <si>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</si>
  <si>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</si>
  <si>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</si>
  <si>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</si>
  <si>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</si>
  <si>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</si>
  <si>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</si>
  <si>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</si>
  <si>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</si>
  <si>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</si>
  <si>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</si>
  <si>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</si>
  <si>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</si>
  <si>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</si>
  <si>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</si>
  <si>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</si>
  <si>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</si>
  <si>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</si>
  <si>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</si>
  <si>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</si>
  <si>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</si>
  <si>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</si>
  <si>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</si>
  <si>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</si>
  <si>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</si>
  <si>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</si>
  <si>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</si>
  <si>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</si>
  <si>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</si>
  <si>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</si>
  <si>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</si>
  <si>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</si>
  <si>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</si>
  <si>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</si>
  <si>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</si>
  <si>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</si>
  <si>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</si>
  <si>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</si>
  <si>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</si>
  <si>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</si>
  <si>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</si>
  <si>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</si>
  <si>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</si>
  <si>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</si>
  <si>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</si>
  <si>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</si>
  <si>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</si>
  <si>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</si>
  <si>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</si>
  <si>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</si>
  <si>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</si>
  <si>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</si>
  <si>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</si>
  <si>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</si>
  <si>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</si>
  <si>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</si>
  <si>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</si>
  <si>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</si>
  <si>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</si>
  <si>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</si>
  <si>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</si>
  <si>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</si>
  <si>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</si>
  <si>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</si>
  <si>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</si>
  <si>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</si>
  <si>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</si>
  <si>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</si>
  <si>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</si>
  <si>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</si>
  <si>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</si>
  <si>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</si>
  <si>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</si>
  <si>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</si>
  <si>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</si>
  <si>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</si>
  <si>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</si>
  <si>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</si>
  <si>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</si>
  <si>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</si>
  <si>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</si>
  <si>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</si>
  <si>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</si>
  <si>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</si>
  <si>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</si>
  <si>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</si>
  <si>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</si>
  <si>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</si>
  <si>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</si>
  <si>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</si>
  <si>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</si>
  <si>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</si>
  <si>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</si>
  <si>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</si>
  <si>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</si>
  <si>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</si>
  <si>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</si>
  <si>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</si>
  <si>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</si>
  <si>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</si>
  <si>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</si>
  <si>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</si>
  <si>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</si>
  <si>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</si>
  <si>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</si>
  <si>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</si>
  <si>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</si>
  <si>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</si>
  <si>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</si>
  <si>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</si>
  <si>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</si>
  <si>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</si>
  <si>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</si>
  <si>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</si>
  <si>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</si>
  <si>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</si>
  <si>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</si>
  <si>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</si>
  <si>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</si>
  <si>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</si>
  <si>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</si>
  <si>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</si>
  <si>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</si>
  <si>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</si>
  <si>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</si>
  <si>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</si>
  <si>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</si>
  <si>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</si>
  <si>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</si>
  <si>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</si>
  <si>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</si>
  <si>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</si>
  <si>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</si>
  <si>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</si>
  <si>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</si>
  <si>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</si>
  <si>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</si>
  <si>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</si>
  <si>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</si>
  <si>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</si>
  <si>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</si>
  <si>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</si>
  <si>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</si>
  <si>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</si>
  <si>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</si>
  <si>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</si>
  <si>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</si>
  <si>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</si>
  <si>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</si>
  <si>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</si>
  <si>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</si>
  <si>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</si>
  <si>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</si>
  <si>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</si>
  <si>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</si>
  <si>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</si>
  <si>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</si>
  <si>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</si>
  <si>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</si>
  <si>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</si>
  <si>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</si>
  <si>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</si>
  <si>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</si>
  <si>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</si>
  <si>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</si>
  <si>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</si>
  <si>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</si>
  <si>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</si>
  <si>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</si>
  <si>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</si>
  <si>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</si>
  <si>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</si>
  <si>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</si>
  <si>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</si>
  <si>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</si>
  <si>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</si>
  <si>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</si>
  <si>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</si>
  <si>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</si>
  <si>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</si>
  <si>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</si>
  <si>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</si>
  <si>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</si>
  <si>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</si>
  <si>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</si>
  <si>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</si>
  <si>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</si>
  <si>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</si>
  <si>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</si>
  <si>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</si>
  <si>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</si>
  <si>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</si>
  <si>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</si>
  <si>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</si>
  <si>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</si>
  <si>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</si>
  <si>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</si>
  <si>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</si>
  <si>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</si>
  <si>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</si>
  <si>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</si>
  <si>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</si>
  <si>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</si>
  <si>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</si>
  <si>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</si>
  <si>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</si>
  <si>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</si>
  <si>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</si>
  <si>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</si>
  <si>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</si>
  <si>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</si>
  <si>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</si>
  <si>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</si>
  <si>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</si>
  <si>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</si>
  <si>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</si>
  <si>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</si>
  <si>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</si>
  <si>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</si>
  <si>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</si>
  <si>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</si>
  <si>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</si>
  <si>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</si>
  <si>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</si>
  <si>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</si>
  <si>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</si>
  <si>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</si>
  <si>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</si>
  <si>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</si>
  <si>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</si>
  <si>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</si>
  <si>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</si>
  <si>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</si>
  <si>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</si>
  <si>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</si>
  <si>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</si>
  <si>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</si>
  <si>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</si>
  <si>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</si>
  <si>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</si>
  <si>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</si>
  <si>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</si>
  <si>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</si>
  <si>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</si>
  <si>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</si>
  <si>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</si>
  <si>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</si>
  <si>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</si>
  <si>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</si>
  <si>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</si>
  <si>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</si>
  <si>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</si>
  <si>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</si>
  <si>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</si>
  <si>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</si>
  <si>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</si>
  <si>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</si>
  <si>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</si>
  <si>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</si>
  <si>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</si>
  <si>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</si>
  <si>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</si>
  <si>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</si>
  <si>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</si>
  <si>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</si>
  <si>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</si>
  <si>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</si>
  <si>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</si>
  <si>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</si>
  <si>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</si>
  <si>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</si>
  <si>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</si>
  <si>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</si>
  <si>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</si>
  <si>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</si>
  <si>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</si>
  <si>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</si>
  <si>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</si>
  <si>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</si>
  <si>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</si>
  <si>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</si>
  <si>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</si>
  <si>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</si>
  <si>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</si>
  <si>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</si>
  <si>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</si>
  <si>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</si>
  <si>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</si>
  <si>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</si>
  <si>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</si>
  <si>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</si>
  <si>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</si>
  <si>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</si>
  <si>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</si>
  <si>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</si>
  <si>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</si>
  <si>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</si>
  <si>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</si>
  <si>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</si>
  <si>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</si>
  <si>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</si>
  <si>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</si>
  <si>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</si>
  <si>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</si>
  <si>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</si>
  <si>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</si>
  <si>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</si>
  <si>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</si>
  <si>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</si>
  <si>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</si>
  <si>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</si>
  <si>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</si>
  <si>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</si>
  <si>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</si>
  <si>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</si>
  <si>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</si>
  <si>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</si>
  <si>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</si>
  <si>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</si>
  <si>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</si>
  <si>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</si>
  <si>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</si>
  <si>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</si>
  <si>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</si>
  <si>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</si>
  <si>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</si>
  <si>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</si>
  <si>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</si>
  <si>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</si>
  <si>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</si>
  <si>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</si>
  <si>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</si>
  <si>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</si>
  <si>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</si>
  <si>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</si>
  <si>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</si>
  <si>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</si>
  <si>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</si>
  <si>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</si>
  <si>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</si>
  <si>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</si>
  <si>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</si>
  <si>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</si>
  <si>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</si>
  <si>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</si>
  <si>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</si>
  <si>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</si>
  <si>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</si>
  <si>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</si>
  <si>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</si>
  <si>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</si>
  <si>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</si>
  <si>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</si>
  <si>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</si>
  <si>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</si>
  <si>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</si>
  <si>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</si>
  <si>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</si>
  <si>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</si>
  <si>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</si>
  <si>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</si>
  <si>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</si>
  <si>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</si>
  <si>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</si>
  <si>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</si>
  <si>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</si>
  <si>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</si>
  <si>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</si>
  <si>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</si>
  <si>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</si>
  <si>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</si>
  <si>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</si>
  <si>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</si>
  <si>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</si>
  <si>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</si>
  <si>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</si>
  <si>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</si>
  <si>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</si>
  <si>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</si>
  <si>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</si>
  <si>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</si>
  <si>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</si>
  <si>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</si>
  <si>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</si>
  <si>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</si>
  <si>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</si>
  <si>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</si>
  <si>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</si>
  <si>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</si>
  <si>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</si>
  <si>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</si>
  <si>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</si>
  <si>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</si>
  <si>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</si>
  <si>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</si>
  <si>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</si>
  <si>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</si>
  <si>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</si>
  <si>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</si>
  <si>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</si>
  <si>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</si>
  <si>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</si>
  <si>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</si>
  <si>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</si>
  <si>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</si>
  <si>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</si>
  <si>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</si>
  <si>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</si>
  <si>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</si>
  <si>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</si>
  <si>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</si>
  <si>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</si>
  <si>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</si>
  <si>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</si>
  <si>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</si>
  <si>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</si>
  <si>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</si>
  <si>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</si>
  <si>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</si>
  <si>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</si>
  <si>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</si>
  <si>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</si>
  <si>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</si>
  <si>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</si>
  <si>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</si>
  <si>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</si>
  <si>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</si>
  <si>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</si>
  <si>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</si>
  <si>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</si>
  <si>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</si>
  <si>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</si>
  <si>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</si>
  <si>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</si>
  <si>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</si>
  <si>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</si>
  <si>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</si>
  <si>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</si>
  <si>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</si>
  <si>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</si>
  <si>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</si>
  <si>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</si>
  <si>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</si>
  <si>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</si>
  <si>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</si>
  <si>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</si>
  <si>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</si>
  <si>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</si>
  <si>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</si>
  <si>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</si>
  <si>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</si>
  <si>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</si>
  <si>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</si>
  <si>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</si>
  <si>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</si>
  <si>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</si>
  <si>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</si>
  <si>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</si>
  <si>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</si>
  <si>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</si>
  <si>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</si>
  <si>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</si>
  <si>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</si>
  <si>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</si>
  <si>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</si>
  <si>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</si>
  <si>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</si>
  <si>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</si>
  <si>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</si>
  <si>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</si>
  <si>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</si>
  <si>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</si>
  <si>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</si>
  <si>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</si>
  <si>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</si>
  <si>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</si>
  <si>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</si>
  <si>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</si>
  <si>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</si>
  <si>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</si>
  <si>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</si>
  <si>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</si>
  <si>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</si>
  <si>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</si>
  <si>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</si>
  <si>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</si>
  <si>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</si>
  <si>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</si>
  <si>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</si>
  <si>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</si>
  <si>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</si>
  <si>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</si>
  <si>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</si>
  <si>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</si>
  <si>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</si>
  <si>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</si>
  <si>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</si>
  <si>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</si>
  <si>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</si>
  <si>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</si>
  <si>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</si>
  <si>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</si>
  <si>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</si>
  <si>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</si>
  <si>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</si>
  <si>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</si>
  <si>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</si>
  <si>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</si>
  <si>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</si>
  <si>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</si>
  <si>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</si>
  <si>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</si>
  <si>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</si>
  <si>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</si>
  <si>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</si>
  <si>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</si>
  <si>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</si>
  <si>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</si>
  <si>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</si>
  <si>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</si>
  <si>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</si>
  <si>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</si>
  <si>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</si>
  <si>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</si>
  <si>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</si>
  <si>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</si>
  <si>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</si>
  <si>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</si>
  <si>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</si>
  <si>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</si>
  <si>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</si>
  <si>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</si>
  <si>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</si>
  <si>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</si>
  <si>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</si>
  <si>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</si>
  <si>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</si>
  <si>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</si>
  <si>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</si>
  <si>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</si>
  <si>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</si>
  <si>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</si>
  <si>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</si>
  <si>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</si>
  <si>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</si>
  <si>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</si>
  <si>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</si>
  <si>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</si>
  <si>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</si>
  <si>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</si>
  <si>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</si>
  <si>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</si>
  <si>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</si>
  <si>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</si>
  <si>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</si>
  <si>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</si>
  <si>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</si>
  <si>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</si>
  <si>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</si>
  <si>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</si>
  <si>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</si>
  <si>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</si>
  <si>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</si>
  <si>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</si>
  <si>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</si>
  <si>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</si>
  <si>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</si>
  <si>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</si>
  <si>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</si>
  <si>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</si>
  <si>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</si>
  <si>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</si>
  <si>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</si>
  <si>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</si>
  <si>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</si>
  <si>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</si>
  <si>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</si>
  <si>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</si>
  <si>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</si>
  <si>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</si>
  <si>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</si>
  <si>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</si>
  <si>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</si>
  <si>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</si>
  <si>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</si>
  <si>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</si>
  <si>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</si>
  <si>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</si>
  <si>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</si>
  <si>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</si>
  <si>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</si>
  <si>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</si>
  <si>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</si>
  <si>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</si>
  <si>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</si>
  <si>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</si>
  <si>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</si>
  <si>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</si>
  <si>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</si>
  <si>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</si>
  <si>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</si>
  <si>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</si>
  <si>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</si>
  <si>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</si>
  <si>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</si>
  <si>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</si>
  <si>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</si>
  <si>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</si>
  <si>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</si>
  <si>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</si>
  <si>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</si>
  <si>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</si>
  <si>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</si>
  <si>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</si>
  <si>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</si>
  <si>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</si>
  <si>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</si>
  <si>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</si>
  <si>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</si>
  <si>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</si>
  <si>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</si>
  <si>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</si>
  <si>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</si>
  <si>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</si>
  <si>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</si>
  <si>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</si>
  <si>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</si>
  <si>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</si>
  <si>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</si>
  <si>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</si>
  <si>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</si>
  <si>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</si>
  <si>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</si>
  <si>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</si>
  <si>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</si>
  <si>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</si>
  <si>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</si>
  <si>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</si>
  <si>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</si>
  <si>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</si>
  <si>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</si>
  <si>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</si>
  <si>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</si>
  <si>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</si>
  <si>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</si>
  <si>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</si>
  <si>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</si>
  <si>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</si>
  <si>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</si>
  <si>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</si>
  <si>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</si>
  <si>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</si>
  <si>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</si>
  <si>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</si>
  <si>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</si>
  <si>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</si>
  <si>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</si>
  <si>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</si>
  <si>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</si>
  <si>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</si>
  <si>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</si>
  <si>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</si>
  <si>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</si>
  <si>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</si>
  <si>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</si>
  <si>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</si>
  <si>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</si>
  <si>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</si>
  <si>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</si>
  <si>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</si>
  <si>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</si>
  <si>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</si>
  <si>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</si>
  <si>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</si>
  <si>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</si>
  <si>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</si>
  <si>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</si>
  <si>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</si>
  <si>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</si>
  <si>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</si>
  <si>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</si>
  <si>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</si>
  <si>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</si>
  <si>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</si>
  <si>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</si>
  <si>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</si>
  <si>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</si>
  <si>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</si>
  <si>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</si>
  <si>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</si>
  <si>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</si>
  <si>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</si>
  <si>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</si>
  <si>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</si>
  <si>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</si>
  <si>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</si>
  <si>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</si>
  <si>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</si>
  <si>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</si>
  <si>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</si>
  <si>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</si>
  <si>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</si>
  <si>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</si>
  <si>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</si>
  <si>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</si>
  <si>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</si>
  <si>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</si>
  <si>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</si>
  <si>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</si>
  <si>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</si>
  <si>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</si>
  <si>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</si>
  <si>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</si>
  <si>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</si>
  <si>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</si>
  <si>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</si>
  <si>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</si>
  <si>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</si>
  <si>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</si>
  <si>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</si>
  <si>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</si>
  <si>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</si>
  <si>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</si>
  <si>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</si>
  <si>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</si>
  <si>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</si>
  <si>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</si>
  <si>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</si>
  <si>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</si>
  <si>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</si>
  <si>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</si>
  <si>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</si>
  <si>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</si>
  <si>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</si>
  <si>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</si>
  <si>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</si>
  <si>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</si>
  <si>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</si>
  <si>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</si>
  <si>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</si>
  <si>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</si>
  <si>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</si>
  <si>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</si>
  <si>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</si>
  <si>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</si>
  <si>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</si>
  <si>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</si>
  <si>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</si>
  <si>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</si>
  <si>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</si>
  <si>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</si>
  <si>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</si>
  <si>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</si>
  <si>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</si>
  <si>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</si>
  <si>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</si>
  <si>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</si>
  <si>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</si>
  <si>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</si>
  <si>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</si>
  <si>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</si>
  <si>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</si>
  <si>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</si>
  <si>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</si>
  <si>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</si>
  <si>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</si>
  <si>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</si>
  <si>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</si>
  <si>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</si>
  <si>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</si>
  <si>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</si>
  <si>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</si>
  <si>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</si>
  <si>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</si>
  <si>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</si>
  <si>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</si>
  <si>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</si>
  <si>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</si>
  <si>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</si>
  <si>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</si>
  <si>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</si>
  <si>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</si>
  <si>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</si>
  <si>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</si>
  <si>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</si>
  <si>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</si>
  <si>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</si>
  <si>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</si>
  <si>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</si>
  <si>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</si>
  <si>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</si>
  <si>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</si>
  <si>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</si>
  <si>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</si>
  <si>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</si>
  <si>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</si>
  <si>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</si>
  <si>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</si>
  <si>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</si>
  <si>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</si>
  <si>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</si>
  <si>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</si>
  <si>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</si>
  <si>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</si>
  <si>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</si>
  <si>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</si>
  <si>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</si>
  <si>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</si>
  <si>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</si>
  <si>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</si>
  <si>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</si>
  <si>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</si>
  <si>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</si>
  <si>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</si>
  <si>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</si>
  <si>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</si>
  <si>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</si>
  <si>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</si>
  <si>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</si>
  <si>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</si>
  <si>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</si>
  <si>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</si>
  <si>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</si>
  <si>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</si>
  <si>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</si>
  <si>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</si>
  <si>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</si>
  <si>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</si>
  <si>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</si>
  <si>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</si>
  <si>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</si>
  <si>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</si>
  <si>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</si>
  <si>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</si>
  <si>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</si>
  <si>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</si>
  <si>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</si>
  <si>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</si>
  <si>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</si>
  <si>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</si>
  <si>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</si>
  <si>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</si>
  <si>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</si>
  <si>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</si>
  <si>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</si>
  <si>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</si>
  <si>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</si>
  <si>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</si>
  <si>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</si>
  <si>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</si>
  <si>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</si>
  <si>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</si>
  <si>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</si>
  <si>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</si>
  <si>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</si>
  <si>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</si>
  <si>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</si>
  <si>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</si>
  <si>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</si>
  <si>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</si>
  <si>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</si>
  <si>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</si>
  <si>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</si>
  <si>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</si>
  <si>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</si>
  <si>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</si>
  <si>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</si>
  <si>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</si>
  <si>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</si>
  <si>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</si>
  <si>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</si>
  <si>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</si>
  <si>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</si>
  <si>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</si>
  <si>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</si>
  <si>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</si>
  <si>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</si>
  <si>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</si>
  <si>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</si>
  <si>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</si>
  <si>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</si>
  <si>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</si>
  <si>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</si>
  <si>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</si>
  <si>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</si>
  <si>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</si>
  <si>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</si>
  <si>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</si>
  <si>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</si>
  <si>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</si>
  <si>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</si>
  <si>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</si>
  <si>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</si>
  <si>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</si>
  <si>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</si>
  <si>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</si>
  <si>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</si>
  <si>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</si>
  <si>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</si>
  <si>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</si>
  <si>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</si>
  <si>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</si>
  <si>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</si>
  <si>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</si>
  <si>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</si>
  <si>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</si>
  <si>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</si>
  <si>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</si>
  <si>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</si>
  <si>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</si>
  <si>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</si>
  <si>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</si>
  <si>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</si>
  <si>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</si>
  <si>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</si>
  <si>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</si>
  <si>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</si>
  <si>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</si>
  <si>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</si>
  <si>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</si>
  <si>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</si>
  <si>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</si>
  <si>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</si>
  <si>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</si>
  <si>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</si>
  <si>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</si>
  <si>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</si>
  <si>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</si>
  <si>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</si>
  <si>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</si>
  <si>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</si>
  <si>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</si>
  <si>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</si>
  <si>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</si>
  <si>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</si>
  <si>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</si>
  <si>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</si>
  <si>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</si>
  <si>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</si>
  <si>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</si>
  <si>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</si>
  <si>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</si>
  <si>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</si>
  <si>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</si>
  <si>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</si>
  <si>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</si>
  <si>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</si>
  <si>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</si>
  <si>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</si>
  <si>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</si>
  <si>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</si>
  <si>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</si>
  <si>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</si>
  <si>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</si>
  <si>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</si>
  <si>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</si>
  <si>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</si>
  <si>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</si>
  <si>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</si>
  <si>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</si>
  <si>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</si>
  <si>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</si>
  <si>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</si>
  <si>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</si>
  <si>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</si>
  <si>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</si>
  <si>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</si>
  <si>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</si>
  <si>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</si>
  <si>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</si>
  <si>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</si>
  <si>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</si>
  <si>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</si>
  <si>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</si>
  <si>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</si>
  <si>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</si>
  <si>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</si>
  <si>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</si>
  <si>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</si>
  <si>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</si>
  <si>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</si>
  <si>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</si>
  <si>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</si>
  <si>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</si>
  <si>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</si>
  <si>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</si>
  <si>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</si>
  <si>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</si>
  <si>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</si>
  <si>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</si>
  <si>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</si>
  <si>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</si>
  <si>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</si>
  <si>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</si>
  <si>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</si>
  <si>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</si>
  <si>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</si>
  <si>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</si>
  <si>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</si>
  <si>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</si>
  <si>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</si>
  <si>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</si>
  <si>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</si>
  <si>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</si>
  <si>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</si>
  <si>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</si>
  <si>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</si>
  <si>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</si>
  <si>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</si>
  <si>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</si>
  <si>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</si>
  <si>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</si>
  <si>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</si>
  <si>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</si>
  <si>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</si>
  <si>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</si>
  <si>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</si>
  <si>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</si>
  <si>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</si>
  <si>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</si>
  <si>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</si>
  <si>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</si>
  <si>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</si>
  <si>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</si>
  <si>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</si>
  <si>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</si>
  <si>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</si>
  <si>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</si>
  <si>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</si>
  <si>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</si>
  <si>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</si>
  <si>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</si>
  <si>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</si>
  <si>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</si>
  <si>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</si>
  <si>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</si>
  <si>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</si>
  <si>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</si>
  <si>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</si>
  <si>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</si>
  <si>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</si>
  <si>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</si>
  <si>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</si>
  <si>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</si>
  <si>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</si>
  <si>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</si>
  <si>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</si>
  <si>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</si>
  <si>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</si>
  <si>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</si>
  <si>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</si>
  <si>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</si>
  <si>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</si>
  <si>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</si>
  <si>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</si>
  <si>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</si>
  <si>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</si>
  <si>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</si>
  <si>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</si>
  <si>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</si>
  <si>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</si>
  <si>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</si>
  <si>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</si>
  <si>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</si>
  <si>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</si>
  <si>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</si>
  <si>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</si>
  <si>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</si>
  <si>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</si>
  <si>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</si>
  <si>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</si>
  <si>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</si>
  <si>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</si>
  <si>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</si>
  <si>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</si>
  <si>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</si>
  <si>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</si>
  <si>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</si>
  <si>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</si>
  <si>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</si>
  <si>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</si>
  <si>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</si>
  <si>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</si>
  <si>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</si>
  <si>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</si>
  <si>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</si>
  <si>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</si>
  <si>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</si>
  <si>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</si>
  <si>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</si>
  <si>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</si>
  <si>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</si>
  <si>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</si>
  <si>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</si>
  <si>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</si>
  <si>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</si>
  <si>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</si>
  <si>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</si>
  <si>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</si>
  <si>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</si>
  <si>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</si>
  <si>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</si>
  <si>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</si>
  <si>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</si>
  <si>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</si>
  <si>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</si>
  <si>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</si>
  <si>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</si>
  <si>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</si>
  <si>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</si>
  <si>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</si>
  <si>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</si>
  <si>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</si>
  <si>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</si>
  <si>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</si>
  <si>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</si>
  <si>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</si>
  <si>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</si>
  <si>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</si>
  <si>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</si>
  <si>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</si>
  <si>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</si>
  <si>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</si>
  <si>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</si>
  <si>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</si>
  <si>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</si>
  <si>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</si>
  <si>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</si>
  <si>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</si>
  <si>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</si>
  <si>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</si>
  <si>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</si>
  <si>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</si>
  <si>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</si>
  <si>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</si>
  <si>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</si>
  <si>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</si>
  <si>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</si>
  <si>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</si>
  <si>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</si>
  <si>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</si>
  <si>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</si>
  <si>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</si>
  <si>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</si>
  <si>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</si>
  <si>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</si>
  <si>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</si>
  <si>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</si>
  <si>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</si>
  <si>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</si>
  <si>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</si>
  <si>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</si>
  <si>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</si>
  <si>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</si>
  <si>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</si>
  <si>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</si>
  <si>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</si>
  <si>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</si>
  <si>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</si>
  <si>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</si>
  <si>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</si>
  <si>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</si>
  <si>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</si>
  <si>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</si>
  <si>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</si>
  <si>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</si>
  <si>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</si>
  <si>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</si>
  <si>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</si>
  <si>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</si>
  <si>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</si>
  <si>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</si>
  <si>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</si>
  <si>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</si>
  <si>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</si>
  <si>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</si>
  <si>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</si>
  <si>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</si>
  <si>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</si>
  <si>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</si>
  <si>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</si>
  <si>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</si>
  <si>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</si>
  <si>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</si>
  <si>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</si>
  <si>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</si>
  <si>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</si>
  <si>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</si>
  <si>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</si>
  <si>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</si>
  <si>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</si>
  <si>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</si>
  <si>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</si>
  <si>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</si>
  <si>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</si>
  <si>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</si>
  <si>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</si>
  <si>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</si>
  <si>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</si>
  <si>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</si>
  <si>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</si>
  <si>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</si>
  <si>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</si>
  <si>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</si>
  <si>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</si>
  <si>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</si>
  <si>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</si>
  <si>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</si>
  <si>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</si>
  <si>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</si>
  <si>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</si>
  <si>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</si>
  <si>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</si>
  <si>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</si>
  <si>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</si>
  <si>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</si>
  <si>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</si>
  <si>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</si>
  <si>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</si>
  <si>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</si>
  <si>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</si>
  <si>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</si>
  <si>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</si>
  <si>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</si>
  <si>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</si>
  <si>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</si>
  <si>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</si>
  <si>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</si>
  <si>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</si>
  <si>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</si>
  <si>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</si>
  <si>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</si>
  <si>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</si>
  <si>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</si>
  <si>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</si>
  <si>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</si>
  <si>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</si>
  <si>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</si>
  <si>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</si>
  <si>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</si>
  <si>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</si>
  <si>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</si>
  <si>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</si>
  <si>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</si>
  <si>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</si>
  <si>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</si>
  <si>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</si>
  <si>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</si>
  <si>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</si>
  <si>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</si>
  <si>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</si>
  <si>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</si>
  <si>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</si>
  <si>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</si>
  <si>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</si>
  <si>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</si>
  <si>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</si>
  <si>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</si>
  <si>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</si>
  <si>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</si>
  <si>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</si>
  <si>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</si>
  <si>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</si>
  <si>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</si>
  <si>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</si>
  <si>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</si>
  <si>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</si>
  <si>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</si>
  <si>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</si>
  <si>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</si>
  <si>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</si>
  <si>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</si>
  <si>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</si>
  <si>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</si>
  <si>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</si>
  <si>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</si>
  <si>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</si>
  <si>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</si>
  <si>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</si>
  <si>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</si>
  <si>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</si>
  <si>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</si>
  <si>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</si>
  <si>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</si>
  <si>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</si>
  <si>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</si>
  <si>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</si>
  <si>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</si>
  <si>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</si>
  <si>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</si>
  <si>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</si>
  <si>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</si>
  <si>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</si>
  <si>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</si>
  <si>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</si>
  <si>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</si>
  <si>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</si>
  <si>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</si>
  <si>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</si>
  <si>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</si>
  <si>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</si>
  <si>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</si>
  <si>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</si>
  <si>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</si>
  <si>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</si>
  <si>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</si>
  <si>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</si>
  <si>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</si>
  <si>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</si>
  <si>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</si>
  <si>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</si>
  <si>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</si>
  <si>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</si>
  <si>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</si>
  <si>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</si>
  <si>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</si>
  <si>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</si>
  <si>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</si>
  <si>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</si>
  <si>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</si>
  <si>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</si>
  <si>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</si>
  <si>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</si>
  <si>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</si>
  <si>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</si>
  <si>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</si>
  <si>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</si>
  <si>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</si>
  <si>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</si>
  <si>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</si>
  <si>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</si>
  <si>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</si>
  <si>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</si>
  <si>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</si>
  <si>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</si>
  <si>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</si>
  <si>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</si>
  <si>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</si>
  <si>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</si>
  <si>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</si>
  <si>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</si>
  <si>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</si>
  <si>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</si>
  <si>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</si>
  <si>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</si>
  <si>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</si>
  <si>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</si>
  <si>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</si>
  <si>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</si>
  <si>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</si>
  <si>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</si>
  <si>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</si>
  <si>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</si>
  <si>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</si>
  <si>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</si>
  <si>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</si>
  <si>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</si>
  <si>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</si>
  <si>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</si>
  <si>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</si>
  <si>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</si>
  <si>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</si>
  <si>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</si>
  <si>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</si>
  <si>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</si>
  <si>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</si>
  <si>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</si>
  <si>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</si>
  <si>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</si>
  <si>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</si>
  <si>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</si>
  <si>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</si>
  <si>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</si>
  <si>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</si>
  <si>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</si>
  <si>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</si>
  <si>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</si>
  <si>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</si>
  <si>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</si>
  <si>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</si>
  <si>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</si>
  <si>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</si>
  <si>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</si>
  <si>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</si>
  <si>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</si>
  <si>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</si>
  <si>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</si>
  <si>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</si>
  <si>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</si>
  <si>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</si>
  <si>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</si>
  <si>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</si>
  <si>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</si>
  <si>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</si>
  <si>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</si>
  <si>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</si>
  <si>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</si>
  <si>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</si>
  <si>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</si>
  <si>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</si>
  <si>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</si>
  <si>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</si>
  <si>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</si>
  <si>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</si>
  <si>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</si>
  <si>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</si>
  <si>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</si>
  <si>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</si>
  <si>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</si>
  <si>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</si>
  <si>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</si>
  <si>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</si>
  <si>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</si>
  <si>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</si>
  <si>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</si>
  <si>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</si>
  <si>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</si>
  <si>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</si>
  <si>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</si>
  <si>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</si>
  <si>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</si>
  <si>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</si>
  <si>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</si>
  <si>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</si>
  <si>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</si>
  <si>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</si>
  <si>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</si>
  <si>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</si>
  <si>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</si>
  <si>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</si>
  <si>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</si>
  <si>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</si>
  <si>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</si>
  <si>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</si>
  <si>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</si>
  <si>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</si>
  <si>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</si>
  <si>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</si>
  <si>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</si>
  <si>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</si>
  <si>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</si>
  <si>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</si>
  <si>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</si>
  <si>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</si>
  <si>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</si>
  <si>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</si>
  <si>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</si>
  <si>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</si>
  <si>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</si>
  <si>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</si>
  <si>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</si>
  <si>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</si>
  <si>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</si>
  <si>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</si>
  <si>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</si>
  <si>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</si>
  <si>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</si>
  <si>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</si>
  <si>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</si>
  <si>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</si>
  <si>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</si>
  <si>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</si>
  <si>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</si>
  <si>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</si>
  <si>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</si>
  <si>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</si>
  <si>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</si>
  <si>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</si>
  <si>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</si>
  <si>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</si>
  <si>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</si>
  <si>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</si>
  <si>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</si>
  <si>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</si>
  <si>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</si>
  <si>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</si>
  <si>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</si>
  <si>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</si>
  <si>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</si>
  <si>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</si>
  <si>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</si>
  <si>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</si>
  <si>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</si>
  <si>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</si>
  <si>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</si>
  <si>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</si>
  <si>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</si>
  <si>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</si>
  <si>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</si>
  <si>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</si>
  <si>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</si>
  <si>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</si>
  <si>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</si>
  <si>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</si>
  <si>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</si>
  <si>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</si>
  <si>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</si>
  <si>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</si>
  <si>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</si>
  <si>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</si>
  <si>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</si>
  <si>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</si>
  <si>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</si>
  <si>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</si>
  <si>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</si>
  <si>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</si>
  <si>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</si>
  <si>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</si>
  <si>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</si>
  <si>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</si>
  <si>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</si>
  <si>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</si>
  <si>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</si>
  <si>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</si>
  <si>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</si>
  <si>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</si>
  <si>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</si>
  <si>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</si>
  <si>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</si>
  <si>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</si>
  <si>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</si>
  <si>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</si>
  <si>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</si>
  <si>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</si>
  <si>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</si>
  <si>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</si>
  <si>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</si>
  <si>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</si>
  <si>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</si>
  <si>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</si>
  <si>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</si>
  <si>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</si>
  <si>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</si>
  <si>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</si>
  <si>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</si>
  <si>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</si>
  <si>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</si>
  <si>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</si>
  <si>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</si>
  <si>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</si>
  <si>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</si>
  <si>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</si>
  <si>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</si>
  <si>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</si>
  <si>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</si>
  <si>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</si>
  <si>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</si>
  <si>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</si>
  <si>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</si>
  <si>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</si>
  <si>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</si>
  <si>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</si>
  <si>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</si>
  <si>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</si>
  <si>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</si>
  <si>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</si>
  <si>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</si>
  <si>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</si>
  <si>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</si>
  <si>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</si>
  <si>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</si>
  <si>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</si>
  <si>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</si>
  <si>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</si>
  <si>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</si>
  <si>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</si>
  <si>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</si>
  <si>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</si>
  <si>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</si>
  <si>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</si>
  <si>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</si>
  <si>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</si>
  <si>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</si>
  <si>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</si>
  <si>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</si>
  <si>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</si>
  <si>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</si>
  <si>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</si>
  <si>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</si>
  <si>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</si>
  <si>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</si>
  <si>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</si>
  <si>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</si>
  <si>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</si>
  <si>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</si>
  <si>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</si>
  <si>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</si>
  <si>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</si>
  <si>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</si>
  <si>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</si>
  <si>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</si>
  <si>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</si>
  <si>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</si>
  <si>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</si>
  <si>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</si>
  <si>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</si>
  <si>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</si>
  <si>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</si>
  <si>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</si>
  <si>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</si>
  <si>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</si>
  <si>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</si>
  <si>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</si>
  <si>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</si>
  <si>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</si>
  <si>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</si>
  <si>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</si>
  <si>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</si>
  <si>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</si>
  <si>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</si>
  <si>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</si>
  <si>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</si>
  <si>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</si>
  <si>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</si>
  <si>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</si>
  <si>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</si>
  <si>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</si>
  <si>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</si>
  <si>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</si>
  <si>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</si>
  <si>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</si>
  <si>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</si>
  <si>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</si>
  <si>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</si>
  <si>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</si>
  <si>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</si>
  <si>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</si>
  <si>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</si>
  <si>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</si>
  <si>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</si>
  <si>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</si>
  <si>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</si>
  <si>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</si>
  <si>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</si>
  <si>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</si>
  <si>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</si>
  <si>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</si>
  <si>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</si>
  <si>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</si>
  <si>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</si>
  <si>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</si>
  <si>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</si>
  <si>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</si>
  <si>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</si>
  <si>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</si>
  <si>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</si>
  <si>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</si>
  <si>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</si>
  <si>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</si>
  <si>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</si>
  <si>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</si>
  <si>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</si>
  <si>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</si>
  <si>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</si>
  <si>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</si>
  <si>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</si>
  <si>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</si>
  <si>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</si>
  <si>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</si>
  <si>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</si>
  <si>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</si>
  <si>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</si>
  <si>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</si>
  <si>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</si>
  <si>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</si>
  <si>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</si>
  <si>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</si>
  <si>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</si>
  <si>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</si>
  <si>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</si>
  <si>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</si>
  <si>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</si>
  <si>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</si>
  <si>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</si>
  <si>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</si>
  <si>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</si>
  <si>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</si>
  <si>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</si>
  <si>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</si>
  <si>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</si>
  <si>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</si>
  <si>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</si>
  <si>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</si>
  <si>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</si>
  <si>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</si>
  <si>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</si>
  <si>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</si>
  <si>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</si>
  <si>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</si>
  <si>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</si>
  <si>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</si>
  <si>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</si>
  <si>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</si>
  <si>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</si>
  <si>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</si>
  <si>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</si>
  <si>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</si>
  <si>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</si>
  <si>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</si>
  <si>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</si>
  <si>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</si>
  <si>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</si>
  <si>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</si>
  <si>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</si>
  <si>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</si>
  <si>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</si>
  <si>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</si>
  <si>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</si>
  <si>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</si>
  <si>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</si>
  <si>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</si>
  <si>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</si>
  <si>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</si>
  <si>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</si>
  <si>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</si>
  <si>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</si>
  <si>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</si>
  <si>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</si>
  <si>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</si>
  <si>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</si>
  <si>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</si>
  <si>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</si>
  <si>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</si>
  <si>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</si>
  <si>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</si>
  <si>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</si>
  <si>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</si>
  <si>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</si>
  <si>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</si>
  <si>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</si>
  <si>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</si>
  <si>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</si>
  <si>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</si>
  <si>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</si>
  <si>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</si>
  <si>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</si>
  <si>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</si>
  <si>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</si>
  <si>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</si>
  <si>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</si>
  <si>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</si>
  <si>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</si>
  <si>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</si>
  <si>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</si>
  <si>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</si>
  <si>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</si>
  <si>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</si>
  <si>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</si>
  <si>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</si>
  <si>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</si>
  <si>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</si>
  <si>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</si>
  <si>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</si>
  <si>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</si>
  <si>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</si>
  <si>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</si>
  <si>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</si>
  <si>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</si>
  <si>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</si>
  <si>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</si>
  <si>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</si>
  <si>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</si>
  <si>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</si>
  <si>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</si>
  <si>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</si>
  <si>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</si>
  <si>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</si>
  <si>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</si>
  <si>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</si>
  <si>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</si>
  <si>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</si>
  <si>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</si>
  <si>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</si>
  <si>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</si>
  <si>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</si>
  <si>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</si>
  <si>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</si>
  <si>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</si>
  <si>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</si>
  <si>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</si>
  <si>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</si>
  <si>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</si>
  <si>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</si>
  <si>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</si>
  <si>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</si>
  <si>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</si>
  <si>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</si>
  <si>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</si>
  <si>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</si>
  <si>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</si>
  <si>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</si>
  <si>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</si>
  <si>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</si>
  <si>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</si>
  <si>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</si>
  <si>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</si>
  <si>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</si>
  <si>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</si>
  <si>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</si>
  <si>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</si>
  <si>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</si>
  <si>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</si>
  <si>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</si>
  <si>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</si>
  <si>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</si>
  <si>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</si>
  <si>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</si>
  <si>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</si>
  <si>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</si>
  <si>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</si>
  <si>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</si>
  <si>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</si>
  <si>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</si>
  <si>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</si>
  <si>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</si>
  <si>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</si>
  <si>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</si>
  <si>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</si>
  <si>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</si>
  <si>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</si>
  <si>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</si>
  <si>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</si>
  <si>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</si>
  <si>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</si>
  <si>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</si>
  <si>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</si>
  <si>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</si>
  <si>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</si>
  <si>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</si>
  <si>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</si>
  <si>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</si>
  <si>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</si>
  <si>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</si>
  <si>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</si>
  <si>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</si>
  <si>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</si>
  <si>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</si>
  <si>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</si>
  <si>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</si>
  <si>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</si>
  <si>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</si>
  <si>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</si>
  <si>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</si>
  <si>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</si>
  <si>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</si>
  <si>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</si>
  <si>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</si>
  <si>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</si>
  <si>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</si>
  <si>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</si>
  <si>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</si>
  <si>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</si>
  <si>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</si>
  <si>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</si>
  <si>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</si>
  <si>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</si>
  <si>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</si>
  <si>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</si>
  <si>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</si>
  <si>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</si>
  <si>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</si>
  <si>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</si>
  <si>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</si>
  <si>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</si>
  <si>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</si>
  <si>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</si>
  <si>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</si>
  <si>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</si>
  <si>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</si>
  <si>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</si>
  <si>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</si>
  <si>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</si>
  <si>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</si>
  <si>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</si>
  <si>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</si>
  <si>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</si>
  <si>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</si>
  <si>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</si>
  <si>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</si>
  <si>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</si>
  <si>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</si>
  <si>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</si>
  <si>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</si>
  <si>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</si>
  <si>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</si>
  <si>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</si>
  <si>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</si>
  <si>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</si>
  <si>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</si>
  <si>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</si>
  <si>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</si>
  <si>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</si>
  <si>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</si>
  <si>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</si>
  <si>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</si>
  <si>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</si>
  <si>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</si>
  <si>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</si>
  <si>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</si>
  <si>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</si>
  <si>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</si>
  <si>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</si>
  <si>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</si>
  <si>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</si>
  <si>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</si>
  <si>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</si>
  <si>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</si>
  <si>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</si>
  <si>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</si>
  <si>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</si>
  <si>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</si>
  <si>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</si>
  <si>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</si>
  <si>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</si>
  <si>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</si>
  <si>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</si>
  <si>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</si>
  <si>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</si>
  <si>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</si>
  <si>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</si>
  <si>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</si>
  <si>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</si>
  <si>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</si>
  <si>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</si>
  <si>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</si>
  <si>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</si>
  <si>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</si>
  <si>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</si>
  <si>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</si>
  <si>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</si>
  <si>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</si>
  <si>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</si>
  <si>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</si>
  <si>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</si>
  <si>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</si>
  <si>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</si>
  <si>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</si>
  <si>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</si>
  <si>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</si>
  <si>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</si>
  <si>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</si>
  <si>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</si>
  <si>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</si>
  <si>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</si>
  <si>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</si>
  <si>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</si>
  <si>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</si>
  <si>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</si>
  <si>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</si>
  <si>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</si>
  <si>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</si>
  <si>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</si>
  <si>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</si>
  <si>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</si>
  <si>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</si>
  <si>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</si>
  <si>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</si>
  <si>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</si>
  <si>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</si>
  <si>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</si>
  <si>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</si>
  <si>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</si>
  <si>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</si>
  <si>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</si>
  <si>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</si>
  <si>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</si>
  <si>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</si>
  <si>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</si>
  <si>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</si>
  <si>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</si>
  <si>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</si>
  <si>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</si>
  <si>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</si>
  <si>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</si>
  <si>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</si>
  <si>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</si>
  <si>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</si>
  <si>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</si>
  <si>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</si>
  <si>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</si>
  <si>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</si>
  <si>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</si>
  <si>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</si>
  <si>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</si>
  <si>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</si>
  <si>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</si>
  <si>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</si>
  <si>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</si>
  <si>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</si>
  <si>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</si>
  <si>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</si>
  <si>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</si>
  <si>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</si>
  <si>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</si>
  <si>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</si>
  <si>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</si>
  <si>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</si>
  <si>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</si>
  <si>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</si>
  <si>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</si>
  <si>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</si>
  <si>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</si>
  <si>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</si>
  <si>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</si>
  <si>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</si>
  <si>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</si>
  <si>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</si>
  <si>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</si>
  <si>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</si>
  <si>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</si>
  <si>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</si>
  <si>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</si>
  <si>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</si>
  <si>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</si>
  <si>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</si>
  <si>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</si>
  <si>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</si>
  <si>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</si>
  <si>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</si>
  <si>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</si>
  <si>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</si>
  <si>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</si>
  <si>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</si>
  <si>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</si>
  <si>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</si>
  <si>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</si>
  <si>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</si>
  <si>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</si>
  <si>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</si>
  <si>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</si>
  <si>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</si>
  <si>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</si>
  <si>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</si>
  <si>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</si>
  <si>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</si>
  <si>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</si>
  <si>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</si>
  <si>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</si>
  <si>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</si>
  <si>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</si>
  <si>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</si>
  <si>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</si>
  <si>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</si>
  <si>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</si>
  <si>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</si>
  <si>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</si>
  <si>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</si>
  <si>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</si>
  <si>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</si>
  <si>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</si>
  <si>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</si>
  <si>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</si>
  <si>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</si>
  <si>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</si>
  <si>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</si>
  <si>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</si>
  <si>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</si>
  <si>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</si>
  <si>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</si>
  <si>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</si>
  <si>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</si>
  <si>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</si>
  <si>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</si>
  <si>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</si>
  <si>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</si>
  <si>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</si>
  <si>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</si>
  <si>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</si>
  <si>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</si>
  <si>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</si>
  <si>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</si>
  <si>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</si>
  <si>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</si>
  <si>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</si>
  <si>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</si>
  <si>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</si>
  <si>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</si>
  <si>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</si>
  <si>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</si>
  <si>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</si>
  <si>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</si>
  <si>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</si>
  <si>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</si>
  <si>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</si>
  <si>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</si>
  <si>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</si>
  <si>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</si>
  <si>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</si>
  <si>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</si>
  <si>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</si>
  <si>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</si>
  <si>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</si>
  <si>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</si>
  <si>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</si>
  <si>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</si>
  <si>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</si>
  <si>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</si>
  <si>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</si>
  <si>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</si>
  <si>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</si>
  <si>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</si>
  <si>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</si>
  <si>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</si>
  <si>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</si>
  <si>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</si>
  <si>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</si>
  <si>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</si>
  <si>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</si>
  <si>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</si>
  <si>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</si>
  <si>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</si>
  <si>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</si>
  <si>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</si>
  <si>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</si>
  <si>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</si>
  <si>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</si>
  <si>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</si>
  <si>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</si>
  <si>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</si>
  <si>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</si>
  <si>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</si>
  <si>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</si>
  <si>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</si>
  <si>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</si>
  <si>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</si>
  <si>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</si>
  <si>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</si>
  <si>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</si>
  <si>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</si>
  <si>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</si>
  <si>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</si>
  <si>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</si>
  <si>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</si>
  <si>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</si>
  <si>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</si>
  <si>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</si>
  <si>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</si>
  <si>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</si>
  <si>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</si>
  <si>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</si>
  <si>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</si>
  <si>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</si>
  <si>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</si>
  <si>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</si>
  <si>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</si>
  <si>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</si>
  <si>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</si>
  <si>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</si>
  <si>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</si>
  <si>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</si>
  <si>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</si>
  <si>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</si>
  <si>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</si>
  <si>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</si>
  <si>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</si>
  <si>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</si>
  <si>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</si>
  <si>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</si>
  <si>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</si>
  <si>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</si>
  <si>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</si>
  <si>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</si>
  <si>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</si>
  <si>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</si>
  <si>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</si>
  <si>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</si>
  <si>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</si>
  <si>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</si>
  <si>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</si>
  <si>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</si>
  <si>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</si>
  <si>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</si>
  <si>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</si>
  <si>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</si>
  <si>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</si>
  <si>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</si>
  <si>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</si>
  <si>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</si>
  <si>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</si>
  <si>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</si>
  <si>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</si>
  <si>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</si>
  <si>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</si>
  <si>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</si>
  <si>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</si>
  <si>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</si>
  <si>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</si>
  <si>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</si>
  <si>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</si>
  <si>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</si>
  <si>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</si>
  <si>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</si>
  <si>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</si>
  <si>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</si>
  <si>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</si>
  <si>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</si>
  <si>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</si>
  <si>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</si>
  <si>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</si>
  <si>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</si>
  <si>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</si>
  <si>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</si>
  <si>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</si>
  <si>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</si>
  <si>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</si>
  <si>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</si>
  <si>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</si>
  <si>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</si>
  <si>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</si>
  <si>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</si>
  <si>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</si>
  <si>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</si>
  <si>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</si>
  <si>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</si>
  <si>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</si>
  <si>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</si>
  <si>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</si>
  <si>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</si>
  <si>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</si>
  <si>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</si>
  <si>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</si>
  <si>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</si>
  <si>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</si>
  <si>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</si>
  <si>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</si>
  <si>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</si>
  <si>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</si>
  <si>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</si>
  <si>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</si>
  <si>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</si>
  <si>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</si>
  <si>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</si>
  <si>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</si>
  <si>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</si>
  <si>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</si>
  <si>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</si>
  <si>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</si>
  <si>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</si>
  <si>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</si>
  <si>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</si>
  <si>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</si>
  <si>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</si>
  <si>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</si>
  <si>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</si>
  <si>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</si>
  <si>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</si>
  <si>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</si>
  <si>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</si>
  <si>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</si>
  <si>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</si>
  <si>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</si>
  <si>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</si>
  <si>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</si>
  <si>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</si>
  <si>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</si>
  <si>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</si>
  <si>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</si>
  <si>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</si>
  <si>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</si>
  <si>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</si>
  <si>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</si>
  <si>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</si>
  <si>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</si>
  <si>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</si>
  <si>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</si>
  <si>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</si>
  <si>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</si>
  <si>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</si>
  <si>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</si>
  <si>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</si>
  <si>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</si>
  <si>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</si>
  <si>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</si>
  <si>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</si>
  <si>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</si>
  <si>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</si>
  <si>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</si>
  <si>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</si>
  <si>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</si>
  <si>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</si>
  <si>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</si>
  <si>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</si>
  <si>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</si>
  <si>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</si>
  <si>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</si>
  <si>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</si>
  <si>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</si>
  <si>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</si>
  <si>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</si>
  <si>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</si>
  <si>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</si>
  <si>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</si>
  <si>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</si>
  <si>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</si>
  <si>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</si>
  <si>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</si>
  <si>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</si>
  <si>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</si>
  <si>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</si>
  <si>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</si>
  <si>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</si>
  <si>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</si>
  <si>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</si>
  <si>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</si>
  <si>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</si>
  <si>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</si>
  <si>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</si>
  <si>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</si>
  <si>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</si>
  <si>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</si>
  <si>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</si>
  <si>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</si>
  <si>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</si>
  <si>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</si>
  <si>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</si>
  <si>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</si>
  <si>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</si>
  <si>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</si>
  <si>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</si>
  <si>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</si>
  <si>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</si>
  <si>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</si>
  <si>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</si>
  <si>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</si>
  <si>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</si>
  <si>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</si>
  <si>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</si>
  <si>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</si>
  <si>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</si>
  <si>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</si>
  <si>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</si>
  <si>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</si>
  <si>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</si>
  <si>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</si>
  <si>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</si>
  <si>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</si>
  <si>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</si>
  <si>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</si>
  <si>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</si>
  <si>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</si>
  <si>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</si>
  <si>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</si>
  <si>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</si>
  <si>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</si>
  <si>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</si>
  <si>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</si>
  <si>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</si>
  <si>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</si>
  <si>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</si>
  <si>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</si>
  <si>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</si>
  <si>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</si>
  <si>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</si>
  <si>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</si>
  <si>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</si>
  <si>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</si>
  <si>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</si>
  <si>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</si>
  <si>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</si>
  <si>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</si>
  <si>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</si>
  <si>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</si>
  <si>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</si>
  <si>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</si>
  <si>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</si>
  <si>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</si>
  <si>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</si>
  <si>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</si>
  <si>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</si>
  <si>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</si>
  <si>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</si>
  <si>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</si>
  <si>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</si>
  <si>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</si>
  <si>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</si>
  <si>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</si>
  <si>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</si>
  <si>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</si>
  <si>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</si>
  <si>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</si>
  <si>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</si>
  <si>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</si>
  <si>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</si>
  <si>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</si>
  <si>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</si>
  <si>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</si>
  <si>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</si>
  <si>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</si>
  <si>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</si>
  <si>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</si>
  <si>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</si>
  <si>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</si>
  <si>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</si>
  <si>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</si>
  <si>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</si>
  <si>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</si>
  <si>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</si>
  <si>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</si>
  <si>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</si>
  <si>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</si>
  <si>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</si>
  <si>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</si>
  <si>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</si>
  <si>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</si>
  <si>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</si>
  <si>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</si>
  <si>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</si>
  <si>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</si>
  <si>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</si>
  <si>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</si>
  <si>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</si>
  <si>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</si>
  <si>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</si>
  <si>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</si>
  <si>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</si>
  <si>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</si>
  <si>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</si>
  <si>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</si>
  <si>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</si>
  <si>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</si>
  <si>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</si>
  <si>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</si>
  <si>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</si>
  <si>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</si>
  <si>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</si>
  <si>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</si>
  <si>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</si>
  <si>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</si>
  <si>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</si>
  <si>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</si>
  <si>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</si>
  <si>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</si>
  <si>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</si>
  <si>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</si>
  <si>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</si>
  <si>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</si>
  <si>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</si>
  <si>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</si>
  <si>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</si>
  <si>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</si>
  <si>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</si>
  <si>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</si>
  <si>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</si>
  <si>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</si>
  <si>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</si>
  <si>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</si>
  <si>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</si>
  <si>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</si>
  <si>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</si>
  <si>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</si>
  <si>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</si>
  <si>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</si>
  <si>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</si>
  <si>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</si>
  <si>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</si>
  <si>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</si>
  <si>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</si>
  <si>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</si>
  <si>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</si>
  <si>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</si>
  <si>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</si>
  <si>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</si>
  <si>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</si>
  <si>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</si>
  <si>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</si>
  <si>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</si>
  <si>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</si>
  <si>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</si>
  <si>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</si>
  <si>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</si>
  <si>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</si>
  <si>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</si>
  <si>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</si>
  <si>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</si>
  <si>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</si>
  <si>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</si>
  <si>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</si>
  <si>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</si>
  <si>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</si>
  <si>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</si>
  <si>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</si>
  <si>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</si>
  <si>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</si>
  <si>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</si>
  <si>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</si>
  <si>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</si>
  <si>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</si>
  <si>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</si>
  <si>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</si>
  <si>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</si>
  <si>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</si>
  <si>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</si>
  <si>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</si>
  <si>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</si>
  <si>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</si>
  <si>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</si>
  <si>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</si>
  <si>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</si>
  <si>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</si>
  <si>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</si>
  <si>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</si>
  <si>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</si>
  <si>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</si>
  <si>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</si>
  <si>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</si>
  <si>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</si>
  <si>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</si>
  <si>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</si>
  <si>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</si>
  <si>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</si>
  <si>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</si>
  <si>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</si>
  <si>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</si>
  <si>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</si>
  <si>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</si>
  <si>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</si>
  <si>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</si>
  <si>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</si>
  <si>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</si>
  <si>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</si>
  <si>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</si>
  <si>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</si>
  <si>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</si>
  <si>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</si>
  <si>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</si>
  <si>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</si>
  <si>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</si>
  <si>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</si>
  <si>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</si>
  <si>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</si>
  <si>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</si>
  <si>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</si>
  <si>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</si>
  <si>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</si>
  <si>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</si>
  <si>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</si>
  <si>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</si>
  <si>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</si>
  <si>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</si>
  <si>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</si>
  <si>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</si>
  <si>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</si>
  <si>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</si>
  <si>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</si>
  <si>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</si>
  <si>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</si>
  <si>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</si>
  <si>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</si>
  <si>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</si>
  <si>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</si>
  <si>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</si>
  <si>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</si>
  <si>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</si>
  <si>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</si>
  <si>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</si>
  <si>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</si>
  <si>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</si>
  <si>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</si>
  <si>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</si>
  <si>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</si>
  <si>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</si>
  <si>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</si>
  <si>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</si>
  <si>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</si>
  <si>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</si>
  <si>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</si>
  <si>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</si>
  <si>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</si>
  <si>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</si>
  <si>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</si>
  <si>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</si>
  <si>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</si>
  <si>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</si>
  <si>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</si>
  <si>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</si>
  <si>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</si>
  <si>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</si>
  <si>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</si>
  <si>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</si>
  <si>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</si>
  <si>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</si>
  <si>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</si>
  <si>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</si>
  <si>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</si>
  <si>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</si>
  <si>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</si>
  <si>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</si>
  <si>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</si>
  <si>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</si>
  <si>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</si>
  <si>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</si>
  <si>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</si>
  <si>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</si>
  <si>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</si>
  <si>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</si>
  <si>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</si>
  <si>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</si>
  <si>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</si>
  <si>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</si>
  <si>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</si>
  <si>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</si>
  <si>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</si>
  <si>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</si>
  <si>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</si>
  <si>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</si>
  <si>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</si>
  <si>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</si>
  <si>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</si>
  <si>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</si>
  <si>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</si>
  <si>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</si>
  <si>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</si>
  <si>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</si>
  <si>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</si>
  <si>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</si>
  <si>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</si>
  <si>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</si>
  <si>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</si>
  <si>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</si>
  <si>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</si>
  <si>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</si>
  <si>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</si>
  <si>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</si>
  <si>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</si>
  <si>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</si>
  <si>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</si>
  <si>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</si>
  <si>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</si>
  <si>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</si>
  <si>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</si>
  <si>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</si>
  <si>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</si>
  <si>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</si>
  <si>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</si>
  <si>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</si>
  <si>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</si>
  <si>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</si>
  <si>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</si>
  <si>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</si>
  <si>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</si>
  <si>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</si>
  <si>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</si>
  <si>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</si>
  <si>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</si>
  <si>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</si>
  <si>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</si>
  <si>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</si>
  <si>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</si>
  <si>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</si>
  <si>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</si>
  <si>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</si>
  <si>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</si>
  <si>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</si>
  <si>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</si>
  <si>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</si>
  <si>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</si>
  <si>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</si>
  <si>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</si>
  <si>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</si>
  <si>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</si>
  <si>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</si>
  <si>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</si>
  <si>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</si>
  <si>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</si>
  <si>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</si>
  <si>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</si>
  <si>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</si>
  <si>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</si>
  <si>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</si>
  <si>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</si>
  <si>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</si>
  <si>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</si>
  <si>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</si>
  <si>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</si>
  <si>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</si>
  <si>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</si>
  <si>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</si>
  <si>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</si>
  <si>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</si>
  <si>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</si>
  <si>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</si>
  <si>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</si>
  <si>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</si>
  <si>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</si>
  <si>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</si>
  <si>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</si>
  <si>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</si>
  <si>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</si>
  <si>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</si>
  <si>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</si>
  <si>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</si>
  <si>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</si>
  <si>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</si>
  <si>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</si>
  <si>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</si>
  <si>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</si>
  <si>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</si>
  <si>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</si>
  <si>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</si>
  <si>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</si>
  <si>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</si>
  <si>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</si>
  <si>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</si>
  <si>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</si>
  <si>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</si>
  <si>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</si>
  <si>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</si>
  <si>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</si>
  <si>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</si>
  <si>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</si>
  <si>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</si>
  <si>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</si>
  <si>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</si>
  <si>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</si>
  <si>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</si>
  <si>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</si>
  <si>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</si>
  <si>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</si>
  <si>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</si>
  <si>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</si>
  <si>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</si>
  <si>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</si>
  <si>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</si>
  <si>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</si>
  <si>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</si>
  <si>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</si>
  <si>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</si>
  <si>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</si>
  <si>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</si>
  <si>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</si>
  <si>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</si>
  <si>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</si>
  <si>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</si>
  <si>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</si>
  <si>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</si>
  <si>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</si>
  <si>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</si>
  <si>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</si>
  <si>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</si>
  <si>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</si>
  <si>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</si>
  <si>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</si>
  <si>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</si>
  <si>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</si>
  <si>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</si>
  <si>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</si>
  <si>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</si>
  <si>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</si>
  <si>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</si>
  <si>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</si>
  <si>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</si>
  <si>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</si>
  <si>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</si>
  <si>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</si>
  <si>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</si>
  <si>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</si>
  <si>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</si>
  <si>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</si>
  <si>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</si>
  <si>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</si>
  <si>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</si>
  <si>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</si>
  <si>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</si>
  <si>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</si>
  <si>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</si>
  <si>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</si>
  <si>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</si>
  <si>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</si>
  <si>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</si>
  <si>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</si>
  <si>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</si>
  <si>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</si>
  <si>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</si>
  <si>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</si>
  <si>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</si>
  <si>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</si>
  <si>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</si>
  <si>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</si>
  <si>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</si>
  <si>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</si>
  <si>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</si>
  <si>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</si>
  <si>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</si>
  <si>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</si>
  <si>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</si>
  <si>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</si>
  <si>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</si>
  <si>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</si>
  <si>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</si>
  <si>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</si>
  <si>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</si>
  <si>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</si>
  <si>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</si>
  <si>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</si>
  <si>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</si>
  <si>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</si>
  <si>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</si>
  <si>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</si>
  <si>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</si>
  <si>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</si>
  <si>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</si>
  <si>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</si>
  <si>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</si>
  <si>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</si>
  <si>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</si>
  <si>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</si>
  <si>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</si>
  <si>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</si>
  <si>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</si>
  <si>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</si>
  <si>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</si>
  <si>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</si>
  <si>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</si>
  <si>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</si>
  <si>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</si>
  <si>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</si>
  <si>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</si>
  <si>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</si>
  <si>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</si>
  <si>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</si>
  <si>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</si>
  <si>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</si>
  <si>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</si>
  <si>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</si>
  <si>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</si>
  <si>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</si>
  <si>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</si>
  <si>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</si>
  <si>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</si>
  <si>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</si>
  <si>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</si>
  <si>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</si>
  <si>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</si>
  <si>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</si>
  <si>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</si>
  <si>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</si>
  <si>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</si>
  <si>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</si>
  <si>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</si>
  <si>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</si>
  <si>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</si>
  <si>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</si>
  <si>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</si>
  <si>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</si>
  <si>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</si>
  <si>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</si>
  <si>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</si>
  <si>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</si>
  <si>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</si>
  <si>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</si>
  <si>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</si>
  <si>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</si>
  <si>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</si>
  <si>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</si>
  <si>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</si>
  <si>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</si>
  <si>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</si>
  <si>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</si>
  <si>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</si>
  <si>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</si>
  <si>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</si>
  <si>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</si>
  <si>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</si>
  <si>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</si>
  <si>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</si>
  <si>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</si>
  <si>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</si>
  <si>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</si>
  <si>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</si>
  <si>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</si>
  <si>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</si>
  <si>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</si>
  <si>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</si>
  <si>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</si>
  <si>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</si>
  <si>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</si>
  <si>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</si>
  <si>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</si>
  <si>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</si>
  <si>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</si>
  <si>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</si>
  <si>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</si>
  <si>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</si>
  <si>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</si>
  <si>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</si>
  <si>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</si>
  <si>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</si>
  <si>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</si>
  <si>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</si>
  <si>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</si>
  <si>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</si>
  <si>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</si>
  <si>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</si>
  <si>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</si>
  <si>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</si>
  <si>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</si>
  <si>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</si>
  <si>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</si>
  <si>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</si>
  <si>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</si>
  <si>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</si>
  <si>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</si>
  <si>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</si>
  <si>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</si>
  <si>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</si>
  <si>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</si>
  <si>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</si>
  <si>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</si>
  <si>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</si>
  <si>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</si>
  <si>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</si>
  <si>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</si>
  <si>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</si>
  <si>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</si>
  <si>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</si>
  <si>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</si>
  <si>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</si>
  <si>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</si>
  <si>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</si>
  <si>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</si>
  <si>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</si>
  <si>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</si>
  <si>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</si>
  <si>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</si>
  <si>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</si>
  <si>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</si>
  <si>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</si>
  <si>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</si>
  <si>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</si>
  <si>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</si>
  <si>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</si>
  <si>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</si>
  <si>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</si>
  <si>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</si>
  <si>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</si>
  <si>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</si>
  <si>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</si>
  <si>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</si>
  <si>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</si>
  <si>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</si>
  <si>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</si>
  <si>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</si>
  <si>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</si>
  <si>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</si>
  <si>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</si>
  <si>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</si>
  <si>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</si>
  <si>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</si>
  <si>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</si>
  <si>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</si>
  <si>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</si>
  <si>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</si>
  <si>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</si>
  <si>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</si>
  <si>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</si>
  <si>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</si>
  <si>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</si>
  <si>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</si>
  <si>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</si>
  <si>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</si>
  <si>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</si>
  <si>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</si>
  <si>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</si>
  <si>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</si>
  <si>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</si>
  <si>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</si>
  <si>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</si>
  <si>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</si>
  <si>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</si>
  <si>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</si>
  <si>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</si>
  <si>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</si>
  <si>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</si>
  <si>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</si>
  <si>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</si>
  <si>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</si>
  <si>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</si>
  <si>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</si>
  <si>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</si>
  <si>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</si>
  <si>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</si>
  <si>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</si>
  <si>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</si>
  <si>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</si>
  <si>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</si>
  <si>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</si>
  <si>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</si>
  <si>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</si>
  <si>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</si>
  <si>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</si>
  <si>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</si>
  <si>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</si>
  <si>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</si>
  <si>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</si>
  <si>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</si>
  <si>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</si>
  <si>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</si>
  <si>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</si>
  <si>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</si>
  <si>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</si>
  <si>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</si>
  <si>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</si>
  <si>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</si>
  <si>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</si>
  <si>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</si>
  <si>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</si>
  <si>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</si>
  <si>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</si>
  <si>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</si>
  <si>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</si>
  <si>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</si>
  <si>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</si>
  <si>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</si>
  <si>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</si>
  <si>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</si>
  <si>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</si>
  <si>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</si>
  <si>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</si>
  <si>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</si>
  <si>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</si>
  <si>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</si>
  <si>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</si>
  <si>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</si>
  <si>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</si>
  <si>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</si>
  <si>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</si>
  <si>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</si>
  <si>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</si>
  <si>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</si>
  <si>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</si>
  <si>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</si>
  <si>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</si>
  <si>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</si>
  <si>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</si>
  <si>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</si>
  <si>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</si>
  <si>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</si>
  <si>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</si>
  <si>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</si>
  <si>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</si>
  <si>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</si>
  <si>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</si>
  <si>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</si>
  <si>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</si>
  <si>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</si>
  <si>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</si>
  <si>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</si>
  <si>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</si>
  <si>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</si>
  <si>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</si>
  <si>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</si>
  <si>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</si>
  <si>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</si>
  <si>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</si>
  <si>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</si>
  <si>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</si>
  <si>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</si>
  <si>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</si>
  <si>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</si>
  <si>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</si>
  <si>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</si>
  <si>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</si>
  <si>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</si>
  <si>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</si>
  <si>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</si>
  <si>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</si>
  <si>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</si>
  <si>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</si>
  <si>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</si>
  <si>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</si>
  <si>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</si>
  <si>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</si>
  <si>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</si>
  <si>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</si>
  <si>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</si>
  <si>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</si>
  <si>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</si>
  <si>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</si>
  <si>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</si>
  <si>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</si>
  <si>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</si>
  <si>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</si>
  <si>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</si>
  <si>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</si>
  <si>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</si>
  <si>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</si>
  <si>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</si>
  <si>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</si>
  <si>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</si>
  <si>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</si>
  <si>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</si>
  <si>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</si>
  <si>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</si>
  <si>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</si>
  <si>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</si>
  <si>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</si>
  <si>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</si>
  <si>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</si>
  <si>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</si>
  <si>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</si>
  <si>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</si>
  <si>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</si>
  <si>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</si>
  <si>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</si>
  <si>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</si>
  <si>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</si>
  <si>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</si>
  <si>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</si>
  <si>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</si>
  <si>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</si>
  <si>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</si>
  <si>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</si>
  <si>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</si>
  <si>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</si>
  <si>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</si>
  <si>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</si>
  <si>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</si>
  <si>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</si>
  <si>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</si>
  <si>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</si>
  <si>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</si>
  <si>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</si>
  <si>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</si>
  <si>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</si>
  <si>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</si>
  <si>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</si>
  <si>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</si>
  <si>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</si>
  <si>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</si>
  <si>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</si>
  <si>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</si>
  <si>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</si>
  <si>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</si>
  <si>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</si>
  <si>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</si>
  <si>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</si>
  <si>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</si>
  <si>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</si>
  <si>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</si>
  <si>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</si>
  <si>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</si>
  <si>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</si>
  <si>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</si>
  <si>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</si>
  <si>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</si>
  <si>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</si>
  <si>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</si>
  <si>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</si>
  <si>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</si>
  <si>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</si>
  <si>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</si>
  <si>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</si>
  <si>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</si>
  <si>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</si>
  <si>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</si>
  <si>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</si>
  <si>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</si>
  <si>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</si>
  <si>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</si>
  <si>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</si>
  <si>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</si>
  <si>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</si>
  <si>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</si>
  <si>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</si>
  <si>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</si>
  <si>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</si>
  <si>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</si>
  <si>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</si>
  <si>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</si>
  <si>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</si>
  <si>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</si>
  <si>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</si>
  <si>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</si>
  <si>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</si>
  <si>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</si>
  <si>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</si>
  <si>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</si>
  <si>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</si>
  <si>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</si>
  <si>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</si>
  <si>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</si>
  <si>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</si>
  <si>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</si>
  <si>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</si>
  <si>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</si>
  <si>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</si>
  <si>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</si>
  <si>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</si>
  <si>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</si>
  <si>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</si>
  <si>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</si>
  <si>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</si>
  <si>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</si>
  <si>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</si>
  <si>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</si>
  <si>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</si>
  <si>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</si>
  <si>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</si>
  <si>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</si>
  <si>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</si>
  <si>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</si>
  <si>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</si>
  <si>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</si>
  <si>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</si>
  <si>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</si>
  <si>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</si>
  <si>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</si>
  <si>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</si>
  <si>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</si>
  <si>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</si>
  <si>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</si>
  <si>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</si>
  <si>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</si>
  <si>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</si>
  <si>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</si>
  <si>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</si>
  <si>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</si>
  <si>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</si>
  <si>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</si>
  <si>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</si>
  <si>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</si>
  <si>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</si>
  <si>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</si>
  <si>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</si>
  <si>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</si>
  <si>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</si>
  <si>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</si>
  <si>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</si>
  <si>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</si>
  <si>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</si>
  <si>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</si>
  <si>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</si>
  <si>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</si>
  <si>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</si>
  <si>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</si>
  <si>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</si>
  <si>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</si>
  <si>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</si>
  <si>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</si>
  <si>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</si>
  <si>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</si>
  <si>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</si>
  <si>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</si>
  <si>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</si>
  <si>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</si>
  <si>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</si>
  <si>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</si>
  <si>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</si>
  <si>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</si>
  <si>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</si>
  <si>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</si>
  <si>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</si>
  <si>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</si>
  <si>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</si>
  <si>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</si>
  <si>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</si>
  <si>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</si>
  <si>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</si>
  <si>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</si>
  <si>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</si>
  <si>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</si>
  <si>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</si>
  <si>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</si>
  <si>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</si>
  <si>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</si>
  <si>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</si>
  <si>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</si>
  <si>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</si>
  <si>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</si>
  <si>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</si>
  <si>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</si>
  <si>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</si>
  <si>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</si>
  <si>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</si>
  <si>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</si>
  <si>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</si>
  <si>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</si>
  <si>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</si>
  <si>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</si>
  <si>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</si>
  <si>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</si>
  <si>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</si>
  <si>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</si>
  <si>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</si>
  <si>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</si>
  <si>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</si>
  <si>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</si>
  <si>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</si>
  <si>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</si>
  <si>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</si>
  <si>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</si>
  <si>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</si>
  <si>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</si>
  <si>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</si>
  <si>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</si>
  <si>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</si>
  <si>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</si>
  <si>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</si>
  <si>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</si>
  <si>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</si>
  <si>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</si>
  <si>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</si>
  <si>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</si>
  <si>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</si>
  <si>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</si>
  <si>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</si>
  <si>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</si>
  <si>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</si>
  <si>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</si>
  <si>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</si>
  <si>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</si>
  <si>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</si>
  <si>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</si>
  <si>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</si>
  <si>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</si>
  <si>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</si>
  <si>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</si>
  <si>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</si>
  <si>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</si>
  <si>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</si>
  <si>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</si>
  <si>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</si>
  <si>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</si>
  <si>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</si>
  <si>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</si>
  <si>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</si>
  <si>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</si>
  <si>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</si>
  <si>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</si>
  <si>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</si>
  <si>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</si>
  <si>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</si>
  <si>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</si>
  <si>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</si>
  <si>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</si>
  <si>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</si>
  <si>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</si>
  <si>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</si>
  <si>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</si>
  <si>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</si>
  <si>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</si>
  <si>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</si>
  <si>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</si>
  <si>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</si>
  <si>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</si>
  <si>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</si>
  <si>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</si>
  <si>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</si>
  <si>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</si>
  <si>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</si>
  <si>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</si>
  <si>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</si>
  <si>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</si>
  <si>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</si>
  <si>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</si>
  <si>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</si>
  <si>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</si>
  <si>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</si>
  <si>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</si>
  <si>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</si>
  <si>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</si>
  <si>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</si>
  <si>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</si>
  <si>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</si>
  <si>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</si>
  <si>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</si>
  <si>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</si>
  <si>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</si>
  <si>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</si>
  <si>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</si>
  <si>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</si>
  <si>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</si>
  <si>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</si>
  <si>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</si>
  <si>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</si>
  <si>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</si>
  <si>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</si>
  <si>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</si>
  <si>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</si>
  <si>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</si>
  <si>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</si>
  <si>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</si>
  <si>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</si>
  <si>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</si>
  <si>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</si>
  <si>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</si>
  <si>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</si>
  <si>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</si>
  <si>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</si>
  <si>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</si>
  <si>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</si>
  <si>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</si>
  <si>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</si>
  <si>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</si>
  <si>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</si>
  <si>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</si>
  <si>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</si>
  <si>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</si>
  <si>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</si>
  <si>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</si>
  <si>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</si>
  <si>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</si>
  <si>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</si>
  <si>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</si>
  <si>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</si>
  <si>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</si>
  <si>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</si>
  <si>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</si>
  <si>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</si>
  <si>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</si>
  <si>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</si>
  <si>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</si>
  <si>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</si>
  <si>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</si>
  <si>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</si>
  <si>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</si>
  <si>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</si>
  <si>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</si>
  <si>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</si>
  <si>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</si>
  <si>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</si>
  <si>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</si>
  <si>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</si>
  <si>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</si>
  <si>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</si>
  <si>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</si>
  <si>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</si>
  <si>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</si>
  <si>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</si>
  <si>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</si>
  <si>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</si>
  <si>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</si>
  <si>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</si>
  <si>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</si>
  <si>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</si>
  <si>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</si>
  <si>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</si>
  <si>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</si>
  <si>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</si>
  <si>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</si>
  <si>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</si>
  <si>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</si>
  <si>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</si>
  <si>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</si>
  <si>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</si>
  <si>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</si>
  <si>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</si>
  <si>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</si>
  <si>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</si>
  <si>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</si>
  <si>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</si>
  <si>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</si>
  <si>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</si>
  <si>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</si>
  <si>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</si>
  <si>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</si>
  <si>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</si>
  <si>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</si>
  <si>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</si>
  <si>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</si>
  <si>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</si>
  <si>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</si>
  <si>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</si>
  <si>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</si>
  <si>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</si>
  <si>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</si>
  <si>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</si>
  <si>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</si>
  <si>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</si>
  <si>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</si>
  <si>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</si>
  <si>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</si>
  <si>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</si>
  <si>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</si>
  <si>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</si>
  <si>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</si>
  <si>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</si>
  <si>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</si>
  <si>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</si>
  <si>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</si>
  <si>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</si>
  <si>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</si>
  <si>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</si>
  <si>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</si>
  <si>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</si>
  <si>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</si>
  <si>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</si>
  <si>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</si>
  <si>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</si>
  <si>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</si>
  <si>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</si>
  <si>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</si>
  <si>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</si>
  <si>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</si>
  <si>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</si>
  <si>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</si>
  <si>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</si>
  <si>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</si>
  <si>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</si>
  <si>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</si>
  <si>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</si>
  <si>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</si>
  <si>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</si>
  <si>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</si>
  <si>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</si>
  <si>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</si>
  <si>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</si>
  <si>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</si>
  <si>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</si>
  <si>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</si>
  <si>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</si>
  <si>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</si>
  <si>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</si>
  <si>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</si>
  <si>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</si>
  <si>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</si>
  <si>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</si>
  <si>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</si>
  <si>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</si>
  <si>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</si>
  <si>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</si>
  <si>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</si>
  <si>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</si>
  <si>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</si>
  <si>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</si>
  <si>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</si>
  <si>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</si>
  <si>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</si>
  <si>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</si>
  <si>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</si>
  <si>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</si>
  <si>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</si>
  <si>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</si>
  <si>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</si>
  <si>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</si>
  <si>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</si>
  <si>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</si>
  <si>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</si>
  <si>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</si>
  <si>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</si>
  <si>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</si>
  <si>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</si>
  <si>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</si>
  <si>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</si>
  <si>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</si>
  <si>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</si>
  <si>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</si>
  <si>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</si>
  <si>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</si>
  <si>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</si>
  <si>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</si>
  <si>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</si>
  <si>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</si>
  <si>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</si>
  <si>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</si>
  <si>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</si>
  <si>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</si>
  <si>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</si>
  <si>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</si>
  <si>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</si>
  <si>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</si>
  <si>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</si>
  <si>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</si>
  <si>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</si>
  <si>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</si>
  <si>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</si>
  <si>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</si>
  <si>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</si>
  <si>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</si>
  <si>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</si>
  <si>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</si>
  <si>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</si>
  <si>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</si>
  <si>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</si>
  <si>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</si>
  <si>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</si>
  <si>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</si>
  <si>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</si>
  <si>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</si>
  <si>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</si>
  <si>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</si>
  <si>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</si>
  <si>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</si>
  <si>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</si>
  <si>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</si>
  <si>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</si>
  <si>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</si>
  <si>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</si>
  <si>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</si>
  <si>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</si>
  <si>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</si>
  <si>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</si>
  <si>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</si>
  <si>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</si>
  <si>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</si>
  <si>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</si>
  <si>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</si>
  <si>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</si>
  <si>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</si>
  <si>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</si>
  <si>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</si>
  <si>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</si>
  <si>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</si>
  <si>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</si>
  <si>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</si>
  <si>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</si>
  <si>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</si>
  <si>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</si>
  <si>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</si>
  <si>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</si>
  <si>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</si>
  <si>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</si>
  <si>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</si>
  <si>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</si>
  <si>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</si>
  <si>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</si>
  <si>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</si>
  <si>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</si>
  <si>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</si>
  <si>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</si>
  <si>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</si>
  <si>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</si>
  <si>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</si>
  <si>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</si>
  <si>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</si>
  <si>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</si>
  <si>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</si>
  <si>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</si>
  <si>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</si>
  <si>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</si>
  <si>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</si>
  <si>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</si>
  <si>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</si>
  <si>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</si>
  <si>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</si>
  <si>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</si>
  <si>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</si>
  <si>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</si>
  <si>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</si>
  <si>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</si>
  <si>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</si>
  <si>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</si>
  <si>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</si>
  <si>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</si>
  <si>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</si>
  <si>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</si>
  <si>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</si>
  <si>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</si>
  <si>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</si>
  <si>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</si>
  <si>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</si>
  <si>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</si>
  <si>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</si>
  <si>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</si>
  <si>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</si>
  <si>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</si>
  <si>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</si>
  <si>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</si>
  <si>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</si>
  <si>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</si>
  <si>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</si>
  <si>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</si>
  <si>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</si>
  <si>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</si>
  <si>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</si>
  <si>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</si>
  <si>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</si>
  <si>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</si>
  <si>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</si>
  <si>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</si>
  <si>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</si>
  <si>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</si>
  <si>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</si>
  <si>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</si>
  <si>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</si>
  <si>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</si>
  <si>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</si>
  <si>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</si>
  <si>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</si>
  <si>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</si>
  <si>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</si>
  <si>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</si>
  <si>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</si>
  <si>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</si>
  <si>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</si>
  <si>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</si>
  <si>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</si>
  <si>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</si>
  <si>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</si>
  <si>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</si>
  <si>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</si>
  <si>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</si>
  <si>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</si>
  <si>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</si>
  <si>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</si>
  <si>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</si>
  <si>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</si>
  <si>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</si>
  <si>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</si>
  <si>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</si>
  <si>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</si>
  <si>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</si>
  <si>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</si>
  <si>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</si>
  <si>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</si>
  <si>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</si>
  <si>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</si>
  <si>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</si>
  <si>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</si>
  <si>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</si>
  <si>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</si>
  <si>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</si>
  <si>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</si>
  <si>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</si>
  <si>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</si>
  <si>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</si>
  <si>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</si>
  <si>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</si>
  <si>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</si>
  <si>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</si>
  <si>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</si>
  <si>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</si>
  <si>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</si>
  <si>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</si>
  <si>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</si>
  <si>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</si>
  <si>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</si>
  <si>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</si>
  <si>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</si>
  <si>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</si>
  <si>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</si>
  <si>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</si>
  <si>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</si>
  <si>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</si>
  <si>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</si>
  <si>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</si>
  <si>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</si>
  <si>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</si>
  <si>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</si>
  <si>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</si>
  <si>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</si>
  <si>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</si>
  <si>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</si>
  <si>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</si>
  <si>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</si>
  <si>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</si>
  <si>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</si>
  <si>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</si>
  <si>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</si>
  <si>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</si>
  <si>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</si>
  <si>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</si>
  <si>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</si>
  <si>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</si>
  <si>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</si>
  <si>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</si>
  <si>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</si>
  <si>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</si>
  <si>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</si>
  <si>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</si>
  <si>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</si>
  <si>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</si>
  <si>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</si>
  <si>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</si>
  <si>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</si>
  <si>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</si>
  <si>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</si>
  <si>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</si>
  <si>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</si>
  <si>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</si>
  <si>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</si>
  <si>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</si>
  <si>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</si>
  <si>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</si>
  <si>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</si>
  <si>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</si>
  <si>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</si>
  <si>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</si>
  <si>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</si>
  <si>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</si>
  <si>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</si>
  <si>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</si>
  <si>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</si>
  <si>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</si>
  <si>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</si>
  <si>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</si>
  <si>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</si>
  <si>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</si>
  <si>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</si>
  <si>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</si>
  <si>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</si>
  <si>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</si>
  <si>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</si>
  <si>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</si>
  <si>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</si>
  <si>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</si>
  <si>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</si>
  <si>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</si>
  <si>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</si>
  <si>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</si>
  <si>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</si>
  <si>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</si>
  <si>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</si>
  <si>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</si>
  <si>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</si>
  <si>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</si>
  <si>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</si>
  <si>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</si>
  <si>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</si>
  <si>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</si>
  <si>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</si>
  <si>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</si>
  <si>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</si>
  <si>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</si>
  <si>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</si>
  <si>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</si>
  <si>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</si>
  <si>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</si>
  <si>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</si>
  <si>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</si>
  <si>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</si>
  <si>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</si>
  <si>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</si>
  <si>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</si>
  <si>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</si>
  <si>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</si>
  <si>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</si>
  <si>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</si>
  <si>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</si>
  <si>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</si>
  <si>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</si>
  <si>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</si>
  <si>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</si>
  <si>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</si>
  <si>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</si>
  <si>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</si>
  <si>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</si>
  <si>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</si>
  <si>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</si>
  <si>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</si>
  <si>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</si>
  <si>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</si>
  <si>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</si>
  <si>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</si>
  <si>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</si>
  <si>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</si>
  <si>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</si>
  <si>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</si>
  <si>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</si>
  <si>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</si>
  <si>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</si>
  <si>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</si>
  <si>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</si>
  <si>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</si>
  <si>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</si>
  <si>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</si>
  <si>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</si>
  <si>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</si>
  <si>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</si>
  <si>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</si>
  <si>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</si>
  <si>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</si>
  <si>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</si>
  <si>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</si>
  <si>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</si>
  <si>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</si>
  <si>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</si>
  <si>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</si>
  <si>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</si>
  <si>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</si>
  <si>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</si>
  <si>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</si>
  <si>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</si>
  <si>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</si>
  <si>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</si>
  <si>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</si>
  <si>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</si>
  <si>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</si>
  <si>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</si>
  <si>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</si>
  <si>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</si>
  <si>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</si>
  <si>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</si>
  <si>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</si>
  <si>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</si>
  <si>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</si>
  <si>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</si>
  <si>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</si>
  <si>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</si>
  <si>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</si>
  <si>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</si>
  <si>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</si>
  <si>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</si>
  <si>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</si>
  <si>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</si>
  <si>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</si>
  <si>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</si>
  <si>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</si>
  <si>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</si>
  <si>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</si>
  <si>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</si>
  <si>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</si>
  <si>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</si>
  <si>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</si>
  <si>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</si>
  <si>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</si>
  <si>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</si>
  <si>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</si>
  <si>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</si>
  <si>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</si>
  <si>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</si>
  <si>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</si>
  <si>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</si>
  <si>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</si>
  <si>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</si>
  <si>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</si>
  <si>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</si>
  <si>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</si>
  <si>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</si>
  <si>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</si>
  <si>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</si>
  <si>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</si>
  <si>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</si>
  <si>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</si>
  <si>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</si>
  <si>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</si>
  <si>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</si>
  <si>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</si>
  <si>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</si>
  <si>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</si>
  <si>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</si>
  <si>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</si>
  <si>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</si>
  <si>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</si>
  <si>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</si>
  <si>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</si>
  <si>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</si>
  <si>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</si>
  <si>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</si>
  <si>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</si>
  <si>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</si>
  <si>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</si>
  <si>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</si>
  <si>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</si>
  <si>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</si>
  <si>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</si>
  <si>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</si>
  <si>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</si>
  <si>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</si>
  <si>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</si>
  <si>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</si>
  <si>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</si>
  <si>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</si>
  <si>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</si>
  <si>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</si>
  <si>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</si>
  <si>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</si>
  <si>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</si>
  <si>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</si>
  <si>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</si>
  <si>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</si>
  <si>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</si>
  <si>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</si>
  <si>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</si>
  <si>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</si>
  <si>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</si>
  <si>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</si>
  <si>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</si>
  <si>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</si>
  <si>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</si>
  <si>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</si>
  <si>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</si>
  <si>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</si>
  <si>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</si>
  <si>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</si>
  <si>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</si>
  <si>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</si>
  <si>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</si>
  <si>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</si>
  <si>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</si>
  <si>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</si>
  <si>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</si>
  <si>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</si>
  <si>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</si>
  <si>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</si>
  <si>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</si>
  <si>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</si>
  <si>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</si>
  <si>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</si>
  <si>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</si>
  <si>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</si>
  <si>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</si>
  <si>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</si>
  <si>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</si>
  <si>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</si>
  <si>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</si>
  <si>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</si>
  <si>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</si>
  <si>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</si>
  <si>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</si>
  <si>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</si>
  <si>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</si>
  <si>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</si>
  <si>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</si>
  <si>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</si>
  <si>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</si>
  <si>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</si>
  <si>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</si>
  <si>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</si>
  <si>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</si>
  <si>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</si>
  <si>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</si>
  <si>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</si>
  <si>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</si>
  <si>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</si>
  <si>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</si>
  <si>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</si>
  <si>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</si>
  <si>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</si>
  <si>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</si>
  <si>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</si>
  <si>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</si>
  <si>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</si>
  <si>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</si>
  <si>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</si>
  <si>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</si>
  <si>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</si>
  <si>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</si>
  <si>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</si>
  <si>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</si>
  <si>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</si>
  <si>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</si>
  <si>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</si>
  <si>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</si>
  <si>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</si>
  <si>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</si>
  <si>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</si>
  <si>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</si>
  <si>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</si>
  <si>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</si>
  <si>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</si>
  <si>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</si>
  <si>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</si>
  <si>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</si>
  <si>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</si>
  <si>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</si>
  <si>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</si>
  <si>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</si>
  <si>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</si>
  <si>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</si>
  <si>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</si>
  <si>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</si>
  <si>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</si>
  <si>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</si>
  <si>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</si>
  <si>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</si>
  <si>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</si>
  <si>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</si>
  <si>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</si>
  <si>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</si>
  <si>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</si>
  <si>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</si>
  <si>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</si>
  <si>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</si>
  <si>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</si>
  <si>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</si>
  <si>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</si>
  <si>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</si>
  <si>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</si>
  <si>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</si>
  <si>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</si>
  <si>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</si>
  <si>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</si>
  <si>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</si>
  <si>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</si>
  <si>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</si>
  <si>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</si>
  <si>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</si>
  <si>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</si>
  <si>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</si>
  <si>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</si>
  <si>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</si>
  <si>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</si>
  <si>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</si>
  <si>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</si>
  <si>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</si>
  <si>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</si>
  <si>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</si>
  <si>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</si>
  <si>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</si>
  <si>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</si>
  <si>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</si>
  <si>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</si>
  <si>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</si>
  <si>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</si>
  <si>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</si>
  <si>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</si>
  <si>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</si>
  <si>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</si>
  <si>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</si>
  <si>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</si>
  <si>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</si>
  <si>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</si>
  <si>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</si>
  <si>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</si>
  <si>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</si>
  <si>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</si>
  <si>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</si>
  <si>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</si>
  <si>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</si>
  <si>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</si>
  <si>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</si>
  <si>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</si>
  <si>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</si>
  <si>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</si>
  <si>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</si>
  <si>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</si>
  <si>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</si>
  <si>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</si>
  <si>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</si>
  <si>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</si>
  <si>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</si>
  <si>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</si>
  <si>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</si>
  <si>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</si>
  <si>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</si>
  <si>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</si>
  <si>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</si>
  <si>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</si>
  <si>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</si>
  <si>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</si>
  <si>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</si>
  <si>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</si>
  <si>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</si>
  <si>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</si>
  <si>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</si>
  <si>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</si>
  <si>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</si>
  <si>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</si>
  <si>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</si>
  <si>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</si>
  <si>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</si>
  <si>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</si>
  <si>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</si>
  <si>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</si>
  <si>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</si>
  <si>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</si>
  <si>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</si>
  <si>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</si>
  <si>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</si>
  <si>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</si>
  <si>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</si>
  <si>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</si>
  <si>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</si>
  <si>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</si>
  <si>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</si>
  <si>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</si>
  <si>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</si>
  <si>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</si>
  <si>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</si>
  <si>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</si>
  <si>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</si>
  <si>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</si>
  <si>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</si>
  <si>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</si>
  <si>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</si>
  <si>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</si>
  <si>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</si>
  <si>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</si>
  <si>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</si>
  <si>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</si>
  <si>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</si>
  <si>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</si>
  <si>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</si>
  <si>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</si>
  <si>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</si>
  <si>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</si>
  <si>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</si>
  <si>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</si>
  <si>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</si>
  <si>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</si>
  <si>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</si>
  <si>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</si>
  <si>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</si>
  <si>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</si>
  <si>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</si>
  <si>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</si>
  <si>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</si>
  <si>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</si>
  <si>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</si>
  <si>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</si>
  <si>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</si>
  <si>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</si>
  <si>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</si>
  <si>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</si>
  <si>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</si>
  <si>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</si>
  <si>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</si>
  <si>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</si>
  <si>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</si>
  <si>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</si>
  <si>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</si>
  <si>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</si>
  <si>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</si>
  <si>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</si>
  <si>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</si>
  <si>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</si>
  <si>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</si>
  <si>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</si>
  <si>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</si>
  <si>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</si>
  <si>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</si>
  <si>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</si>
  <si>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</si>
  <si>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</si>
  <si>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</si>
  <si>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</si>
  <si>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</si>
  <si>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</si>
  <si>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</si>
  <si>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</si>
  <si>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</si>
  <si>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</si>
  <si>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</si>
  <si>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</si>
  <si>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</si>
  <si>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</si>
  <si>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</si>
  <si>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</si>
  <si>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</si>
  <si>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</si>
  <si>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</si>
  <si>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</si>
  <si>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</si>
  <si>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</si>
  <si>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</si>
  <si>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</si>
  <si>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</si>
  <si>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</si>
  <si>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</si>
  <si>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</si>
  <si>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</si>
  <si>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</si>
  <si>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</si>
  <si>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</si>
  <si>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</si>
  <si>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</si>
  <si>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</si>
  <si>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</si>
  <si>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</si>
  <si>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</si>
  <si>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</si>
  <si>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</si>
  <si>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</si>
  <si>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</si>
  <si>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</si>
  <si>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</si>
  <si>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</si>
  <si>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</si>
  <si>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</si>
  <si>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</si>
  <si>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</si>
  <si>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</si>
  <si>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</si>
  <si>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</si>
  <si>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</si>
  <si>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</si>
  <si>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</si>
  <si>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</si>
  <si>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</si>
  <si>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</si>
  <si>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</si>
  <si>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</si>
  <si>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</si>
  <si>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</si>
  <si>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</si>
  <si>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</si>
  <si>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</si>
  <si>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</si>
  <si>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</si>
  <si>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</si>
  <si>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</si>
  <si>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</si>
  <si>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</si>
  <si>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</si>
  <si>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</si>
  <si>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</si>
  <si>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</si>
  <si>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</si>
  <si>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</si>
  <si>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</si>
  <si>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</si>
  <si>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</si>
  <si>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</si>
  <si>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</si>
  <si>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</si>
  <si>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</si>
  <si>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</si>
  <si>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</si>
  <si>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</si>
  <si>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</si>
  <si>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</si>
  <si>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</si>
  <si>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</si>
  <si>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</si>
  <si>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</si>
  <si>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</si>
  <si>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</si>
  <si>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</si>
  <si>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</si>
  <si>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</si>
  <si>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</si>
  <si>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</si>
  <si>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</si>
  <si>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</si>
  <si>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</si>
  <si>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</si>
  <si>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</si>
  <si>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</si>
  <si>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</si>
  <si>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</si>
  <si>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</si>
  <si>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</si>
  <si>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</si>
  <si>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</si>
  <si>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</si>
  <si>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</si>
  <si>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</si>
  <si>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</si>
  <si>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</si>
  <si>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</si>
  <si>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</si>
  <si>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</si>
  <si>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</si>
  <si>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</si>
  <si>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</si>
  <si>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</si>
  <si>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</si>
  <si>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</si>
  <si>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</si>
  <si>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</si>
  <si>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</si>
  <si>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</si>
  <si>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</si>
  <si>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</si>
  <si>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</si>
  <si>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</si>
  <si>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</si>
  <si>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</si>
  <si>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</si>
  <si>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</si>
  <si>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</si>
  <si>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</si>
  <si>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</si>
  <si>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</si>
  <si>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</si>
  <si>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</si>
  <si>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</si>
  <si>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</si>
  <si>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</si>
  <si>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</si>
  <si>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</si>
  <si>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</si>
  <si>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</si>
  <si>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</si>
  <si>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</si>
  <si>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</si>
  <si>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</si>
  <si>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</si>
  <si>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</si>
  <si>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</si>
  <si>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</si>
  <si>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</si>
  <si>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</si>
  <si>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</si>
  <si>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</si>
  <si>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</si>
  <si>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</si>
  <si>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</si>
  <si>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</si>
  <si>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</si>
  <si>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</si>
  <si>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</si>
  <si>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</si>
  <si>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</si>
  <si>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</si>
  <si>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</si>
  <si>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</si>
  <si>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</si>
  <si>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</si>
  <si>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</si>
  <si>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</si>
  <si>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</si>
  <si>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</si>
  <si>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</si>
  <si>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</si>
  <si>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</si>
  <si>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</si>
  <si>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</si>
  <si>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</si>
  <si>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</si>
  <si>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</si>
  <si>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</si>
  <si>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</si>
  <si>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</si>
  <si>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</si>
  <si>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</si>
  <si>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</si>
  <si>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</si>
  <si>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</si>
  <si>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</si>
  <si>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</si>
  <si>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</si>
  <si>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</si>
  <si>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</si>
  <si>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</si>
  <si>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</si>
  <si>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</si>
  <si>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</si>
  <si>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</si>
  <si>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</si>
  <si>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</si>
  <si>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</si>
  <si>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</si>
  <si>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</si>
  <si>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</si>
  <si>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</si>
  <si>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</si>
  <si>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</si>
  <si>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</si>
  <si>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</si>
  <si>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</si>
  <si>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</si>
  <si>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</si>
  <si>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</si>
  <si>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</si>
  <si>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</si>
  <si>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</si>
  <si>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</si>
  <si>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</si>
  <si>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</si>
  <si>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</si>
  <si>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</si>
  <si>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</si>
  <si>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</si>
  <si>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</si>
  <si>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</si>
  <si>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</si>
  <si>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</si>
  <si>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</si>
  <si>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</si>
  <si>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</si>
  <si>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</si>
  <si>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</si>
  <si>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</si>
  <si>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</si>
  <si>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</si>
  <si>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</si>
  <si>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</si>
  <si>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</si>
  <si>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</si>
  <si>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</si>
  <si>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</si>
  <si>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</si>
  <si>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</si>
  <si>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</si>
  <si>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</si>
  <si>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</si>
  <si>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</si>
  <si>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</si>
  <si>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</si>
  <si>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</si>
  <si>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</si>
  <si>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</si>
  <si>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</si>
  <si>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</si>
  <si>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</si>
  <si>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</si>
  <si>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</si>
  <si>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</si>
  <si>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</si>
  <si>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</si>
  <si>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</si>
  <si>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</si>
  <si>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</si>
  <si>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</si>
  <si>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</si>
  <si>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</si>
  <si>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</si>
  <si>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</si>
  <si>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</si>
  <si>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</si>
  <si>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</si>
  <si>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</si>
  <si>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</si>
  <si>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</si>
  <si>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</si>
  <si>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</si>
  <si>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</si>
  <si>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</si>
  <si>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</si>
  <si>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</si>
  <si>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</si>
  <si>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</si>
  <si>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</si>
  <si>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</si>
  <si>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</si>
  <si>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</si>
  <si>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</si>
  <si>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</si>
  <si>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</si>
  <si>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</si>
  <si>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</si>
  <si>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</si>
  <si>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</si>
  <si>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</si>
  <si>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</si>
  <si>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</si>
  <si>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</si>
  <si>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</si>
  <si>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</si>
  <si>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</si>
  <si>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</si>
  <si>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</si>
  <si>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</si>
  <si>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</si>
  <si>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</si>
  <si>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</si>
  <si>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</si>
  <si>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</si>
  <si>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</si>
  <si>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</si>
  <si>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</si>
  <si>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</si>
  <si>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</si>
  <si>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</si>
  <si>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</si>
  <si>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</si>
  <si>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</si>
  <si>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</si>
  <si>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</si>
  <si>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</si>
  <si>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</si>
  <si>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</si>
  <si>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</si>
  <si>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</si>
  <si>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</si>
  <si>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</si>
  <si>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</si>
  <si>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</si>
  <si>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</si>
  <si>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</si>
  <si>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</si>
  <si>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</si>
  <si>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</si>
  <si>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</si>
  <si>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</si>
  <si>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</si>
  <si>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</si>
  <si>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</si>
  <si>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</si>
  <si>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</si>
  <si>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</si>
  <si>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</si>
  <si>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</si>
  <si>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</si>
  <si>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</si>
  <si>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</si>
  <si>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</si>
  <si>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</si>
  <si>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</si>
  <si>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</si>
  <si>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</si>
  <si>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</si>
  <si>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</si>
  <si>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</si>
  <si>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</si>
  <si>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</si>
  <si>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</si>
  <si>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</si>
  <si>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</si>
  <si>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</si>
  <si>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</si>
  <si>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</si>
  <si>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</si>
  <si>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</si>
  <si>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</si>
  <si>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</si>
  <si>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</si>
  <si>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</si>
  <si>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</si>
  <si>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</si>
  <si>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</si>
  <si>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</si>
  <si>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</si>
  <si>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</si>
  <si>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</si>
  <si>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</si>
  <si>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</si>
  <si>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</si>
  <si>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</si>
  <si>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</si>
  <si>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</si>
  <si>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</si>
  <si>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</si>
  <si>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</si>
  <si>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</si>
  <si>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</si>
  <si>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</si>
  <si>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</si>
  <si>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</si>
  <si>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</si>
  <si>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</si>
  <si>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</si>
  <si>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</si>
  <si>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</si>
  <si>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</si>
  <si>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</si>
  <si>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</si>
  <si>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</si>
  <si>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</si>
  <si>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</si>
  <si>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</si>
  <si>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</si>
  <si>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</si>
  <si>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</si>
  <si>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</si>
  <si>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</si>
  <si>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</si>
  <si>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</si>
  <si>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</si>
  <si>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</si>
  <si>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</si>
  <si>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</si>
  <si>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</si>
  <si>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</si>
  <si>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</si>
  <si>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</si>
  <si>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</si>
  <si>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</si>
  <si>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</si>
  <si>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</si>
  <si>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</si>
  <si>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</si>
  <si>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</si>
  <si>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</si>
  <si>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</si>
  <si>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</si>
  <si>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</si>
  <si>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</si>
  <si>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</si>
  <si>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</si>
  <si>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</si>
  <si>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</si>
  <si>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</si>
  <si>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</si>
  <si>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</si>
  <si>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</si>
  <si>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</si>
  <si>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</si>
  <si>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</si>
  <si>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</si>
  <si>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</si>
  <si>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</si>
  <si>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</si>
  <si>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</si>
  <si>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</si>
  <si>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</si>
  <si>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</si>
  <si>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</si>
  <si>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</si>
  <si>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</si>
  <si>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</si>
  <si>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</si>
  <si>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</si>
  <si>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</si>
  <si>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</si>
  <si>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</si>
  <si>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</si>
  <si>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</si>
  <si>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</si>
  <si>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</si>
  <si>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</si>
  <si>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</si>
  <si>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</si>
  <si>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</si>
  <si>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</si>
  <si>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</si>
  <si>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</si>
  <si>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</si>
  <si>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</si>
  <si>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</si>
  <si>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</si>
  <si>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</si>
  <si>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</si>
  <si>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</si>
  <si>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</si>
  <si>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</si>
  <si>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</si>
  <si>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</si>
  <si>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</si>
  <si>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</si>
  <si>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</si>
  <si>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</si>
  <si>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</si>
  <si>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</si>
  <si>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</si>
  <si>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</si>
  <si>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</si>
  <si>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</si>
  <si>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</si>
  <si>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</si>
  <si>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</si>
  <si>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</si>
  <si>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</si>
  <si>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</si>
  <si>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</si>
  <si>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</si>
  <si>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</si>
  <si>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</si>
  <si>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</si>
  <si>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</si>
  <si>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</si>
  <si>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</si>
  <si>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</si>
  <si>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</si>
  <si>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</si>
  <si>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</si>
  <si>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</si>
  <si>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</si>
  <si>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</si>
  <si>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</si>
  <si>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</si>
  <si>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</si>
  <si>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</si>
  <si>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</si>
  <si>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</si>
  <si>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</si>
  <si>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</si>
  <si>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</si>
  <si>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</si>
  <si>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</si>
  <si>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</si>
  <si>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</si>
  <si>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</si>
  <si>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</si>
  <si>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</si>
  <si>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</si>
  <si>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</si>
  <si>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</si>
  <si>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</si>
  <si>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</si>
  <si>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</si>
  <si>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</si>
  <si>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</si>
  <si>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</si>
  <si>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</si>
  <si>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</si>
  <si>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</si>
  <si>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</si>
  <si>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</si>
  <si>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</si>
  <si>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</si>
  <si>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</si>
  <si>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</si>
  <si>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</si>
  <si>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</si>
  <si>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</si>
  <si>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</si>
  <si>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</si>
  <si>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</si>
  <si>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</si>
  <si>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</si>
  <si>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</si>
  <si>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</si>
  <si>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</si>
  <si>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</si>
  <si>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</si>
  <si>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</si>
  <si>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</si>
  <si>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</si>
  <si>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</si>
  <si>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</si>
  <si>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</si>
  <si>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</si>
  <si>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</si>
  <si>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</si>
  <si>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</si>
  <si>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</si>
  <si>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</si>
  <si>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</si>
  <si>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</si>
  <si>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</si>
  <si>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</si>
  <si>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</si>
  <si>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</si>
  <si>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</si>
  <si>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</si>
  <si>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</si>
  <si>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</si>
  <si>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</si>
  <si>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</si>
  <si>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</si>
  <si>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</si>
  <si>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</si>
  <si>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</si>
  <si>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</si>
  <si>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</si>
  <si>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</si>
  <si>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</si>
  <si>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</si>
  <si>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</si>
  <si>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</si>
  <si>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</si>
  <si>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</si>
  <si>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</si>
  <si>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</si>
  <si>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</si>
  <si>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</si>
  <si>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</si>
  <si>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</si>
  <si>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</si>
  <si>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</si>
  <si>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</si>
  <si>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</si>
  <si>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</si>
  <si>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</si>
  <si>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</si>
  <si>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</si>
  <si>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</si>
  <si>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</si>
  <si>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</si>
  <si>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</si>
  <si>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</si>
  <si>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</si>
  <si>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</si>
  <si>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</si>
  <si>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</si>
  <si>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</si>
  <si>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</si>
  <si>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</si>
  <si>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</si>
  <si>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</si>
  <si>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</si>
  <si>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</si>
  <si>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</si>
  <si>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</si>
  <si>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</si>
  <si>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</si>
  <si>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</si>
  <si>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</si>
  <si>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</si>
  <si>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</si>
  <si>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</si>
  <si>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</si>
  <si>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</si>
  <si>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</si>
  <si>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</si>
  <si>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</si>
  <si>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</si>
  <si>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</si>
  <si>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</si>
  <si>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</si>
  <si>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</si>
  <si>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</si>
  <si>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</si>
  <si>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</si>
  <si>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</si>
  <si>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</si>
  <si>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</si>
  <si>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</si>
  <si>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</si>
  <si>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</si>
  <si>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</si>
  <si>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</si>
  <si>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</si>
  <si>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</si>
  <si>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</si>
  <si>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</si>
  <si>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</si>
  <si>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</si>
  <si>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</si>
  <si>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</si>
  <si>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</si>
  <si>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</si>
  <si>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</si>
  <si>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</si>
  <si>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</si>
  <si>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</si>
  <si>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</si>
  <si>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</si>
  <si>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</si>
  <si>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</si>
  <si>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</si>
  <si>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</si>
  <si>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</si>
  <si>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</si>
  <si>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</si>
  <si>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</si>
  <si>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</si>
  <si>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</si>
  <si>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</si>
  <si>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</si>
  <si>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</si>
  <si>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</si>
  <si>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</si>
  <si>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</si>
  <si>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</si>
  <si>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</si>
  <si>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</si>
  <si>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</si>
  <si>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</si>
  <si>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</si>
  <si>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</si>
  <si>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</si>
  <si>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</si>
  <si>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</si>
  <si>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</si>
  <si>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</si>
  <si>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</si>
  <si>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</si>
  <si>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</si>
  <si>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</si>
  <si>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</si>
  <si>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</si>
  <si>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</si>
  <si>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</si>
  <si>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</si>
  <si>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</si>
  <si>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</si>
  <si>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</si>
  <si>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</si>
  <si>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</si>
  <si>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</si>
  <si>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</si>
  <si>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</si>
  <si>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</si>
  <si>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</si>
  <si>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</si>
  <si>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</si>
  <si>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</si>
  <si>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</si>
  <si>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</si>
  <si>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</si>
  <si>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</si>
  <si>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</si>
  <si>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</si>
  <si>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</si>
  <si>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</si>
  <si>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</si>
  <si>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</si>
  <si>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</si>
  <si>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</si>
  <si>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</si>
  <si>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</si>
  <si>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</si>
  <si>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</si>
  <si>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</si>
  <si>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</si>
  <si>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</si>
  <si>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</si>
  <si>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</si>
  <si>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</si>
  <si>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</si>
  <si>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</si>
  <si>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</si>
  <si>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</si>
  <si>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</si>
  <si>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</si>
  <si>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</si>
  <si>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</si>
  <si>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</si>
  <si>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</si>
  <si>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</si>
  <si>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</si>
  <si>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</si>
  <si>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</si>
  <si>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</si>
  <si>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</si>
  <si>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</si>
  <si>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</si>
  <si>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</si>
  <si>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</si>
  <si>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</si>
  <si>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</si>
  <si>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</si>
  <si>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</si>
  <si>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</si>
  <si>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</si>
  <si>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</si>
  <si>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</si>
  <si>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</si>
  <si>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</si>
  <si>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</si>
  <si>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</si>
  <si>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</si>
  <si>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</si>
  <si>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</si>
  <si>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</si>
  <si>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</si>
  <si>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</si>
  <si>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</si>
  <si>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</si>
  <si>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</si>
  <si>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</si>
  <si>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</si>
  <si>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</si>
  <si>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</si>
  <si>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</si>
  <si>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</si>
  <si>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</si>
  <si>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</si>
  <si>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</si>
  <si>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</si>
  <si>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</si>
  <si>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</si>
  <si>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</si>
  <si>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</si>
  <si>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</si>
  <si>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</si>
  <si>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</si>
  <si>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</si>
  <si>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</si>
  <si>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</si>
  <si>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</si>
  <si>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</si>
  <si>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</si>
  <si>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</si>
  <si>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</si>
  <si>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</si>
  <si>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</si>
  <si>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</si>
  <si>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</si>
  <si>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</si>
  <si>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</si>
  <si>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</si>
  <si>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</si>
  <si>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</si>
  <si>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</si>
  <si>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</si>
  <si>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</si>
  <si>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</si>
  <si>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</si>
  <si>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</si>
  <si>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</si>
  <si>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</si>
  <si>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</si>
  <si>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</si>
  <si>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</si>
  <si>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</si>
  <si>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</si>
  <si>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</si>
  <si>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</si>
  <si>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</si>
  <si>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</si>
  <si>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</si>
  <si>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</si>
  <si>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</si>
  <si>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</si>
  <si>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</si>
  <si>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</si>
  <si>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</si>
  <si>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</si>
  <si>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</si>
  <si>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</si>
  <si>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</si>
  <si>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</si>
  <si>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</si>
  <si>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</si>
  <si>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</si>
  <si>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</si>
  <si>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</si>
  <si>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</si>
  <si>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</si>
  <si>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</si>
  <si>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</si>
  <si>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</si>
  <si>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</si>
  <si>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</si>
  <si>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</si>
  <si>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</si>
  <si>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</si>
  <si>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</si>
  <si>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</si>
  <si>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</si>
  <si>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</si>
  <si>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</si>
  <si>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</si>
  <si>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</si>
  <si>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</si>
  <si>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</si>
  <si>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</si>
  <si>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</si>
  <si>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</si>
  <si>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</si>
  <si>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</si>
  <si>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</si>
  <si>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</si>
  <si>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</si>
  <si>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</si>
  <si>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</si>
  <si>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</si>
  <si>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</si>
  <si>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</si>
  <si>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</si>
  <si>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</si>
  <si>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</si>
  <si>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</si>
  <si>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</si>
  <si>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</si>
  <si>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</si>
  <si>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</si>
  <si>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</si>
  <si>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</si>
  <si>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</si>
  <si>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</si>
  <si>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</si>
  <si>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</si>
  <si>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</si>
  <si>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</si>
  <si>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</si>
  <si>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</si>
  <si>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</si>
  <si>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</si>
  <si>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</si>
  <si>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</si>
  <si>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</si>
  <si>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</si>
  <si>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</si>
  <si>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</si>
  <si>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</si>
  <si>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</si>
  <si>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</si>
  <si>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</si>
  <si>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</si>
  <si>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</si>
  <si>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</si>
  <si>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</si>
  <si>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</si>
  <si>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</si>
  <si>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</si>
  <si>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</si>
  <si>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</si>
  <si>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</si>
  <si>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</si>
  <si>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</si>
  <si>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</si>
  <si>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</si>
  <si>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</si>
  <si>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</si>
  <si>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</si>
  <si>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</si>
  <si>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</si>
  <si>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</si>
  <si>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</si>
  <si>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</si>
  <si>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</si>
  <si>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</si>
  <si>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</si>
  <si>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</si>
  <si>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</si>
  <si>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</si>
  <si>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</si>
  <si>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</si>
  <si>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</si>
  <si>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</si>
  <si>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</si>
  <si>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</si>
  <si>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</si>
  <si>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</si>
  <si>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</si>
  <si>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</si>
  <si>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</si>
  <si>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</si>
  <si>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</si>
  <si>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</si>
  <si>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</si>
  <si>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</si>
  <si>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</si>
  <si>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</si>
  <si>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</si>
  <si>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</si>
  <si>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</si>
  <si>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</si>
  <si>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</si>
  <si>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</si>
  <si>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</si>
  <si>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</si>
  <si>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</si>
  <si>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</si>
  <si>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</si>
  <si>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</si>
  <si>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</si>
  <si>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</si>
  <si>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</si>
  <si>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</si>
  <si>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</si>
  <si>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</si>
  <si>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</si>
  <si>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</si>
  <si>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</si>
  <si>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</si>
  <si>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</si>
  <si>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</si>
  <si>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</si>
  <si>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</si>
  <si>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</si>
  <si>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</si>
  <si>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</si>
  <si>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</si>
  <si>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</si>
  <si>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</si>
  <si>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</si>
  <si>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</si>
  <si>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</si>
  <si>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</si>
  <si>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</si>
  <si>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</si>
  <si>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</si>
  <si>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</si>
  <si>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</si>
  <si>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</si>
  <si>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</si>
  <si>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</si>
  <si>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</si>
  <si>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</si>
  <si>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</si>
  <si>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</si>
  <si>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</si>
  <si>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</si>
  <si>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</si>
  <si>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</si>
  <si>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</si>
  <si>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</si>
  <si>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</si>
  <si>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</si>
  <si>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</si>
  <si>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</si>
  <si>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</si>
  <si>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</si>
  <si>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</si>
  <si>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</si>
  <si>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</si>
  <si>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</si>
  <si>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</si>
  <si>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</si>
  <si>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</si>
  <si>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</si>
  <si>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</si>
  <si>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</si>
  <si>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</si>
  <si>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</si>
  <si>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</si>
  <si>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</si>
  <si>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</si>
  <si>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</si>
  <si>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</si>
  <si>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</si>
  <si>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</si>
  <si>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</si>
  <si>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</si>
  <si>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</si>
  <si>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</si>
  <si>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</si>
  <si>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</si>
  <si>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</si>
  <si>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</si>
  <si>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</si>
  <si>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</si>
  <si>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</si>
  <si>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</si>
  <si>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</si>
  <si>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</si>
  <si>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</si>
  <si>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</si>
  <si>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</si>
  <si>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</si>
  <si>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</si>
  <si>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</si>
  <si>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</si>
  <si>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</si>
  <si>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</si>
  <si>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</si>
  <si>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</si>
  <si>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</si>
  <si>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</si>
  <si>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</si>
  <si>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</si>
  <si>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</si>
  <si>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</si>
  <si>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</si>
  <si>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</si>
  <si>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</si>
  <si>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</si>
  <si>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</si>
  <si>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</si>
  <si>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</si>
  <si>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</si>
  <si>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</si>
  <si>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</si>
  <si>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</si>
  <si>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</si>
  <si>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</si>
  <si>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</si>
  <si>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</si>
  <si>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</si>
  <si>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</si>
  <si>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</si>
  <si>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</si>
  <si>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</si>
  <si>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</si>
  <si>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</si>
  <si>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</si>
  <si>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</si>
  <si>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</si>
  <si>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</si>
  <si>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</si>
  <si>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</si>
  <si>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</si>
  <si>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</si>
  <si>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</si>
  <si>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</si>
  <si>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</si>
  <si>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</si>
  <si>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</si>
  <si>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</si>
  <si>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</si>
  <si>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</si>
  <si>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</si>
  <si>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</si>
  <si>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</si>
  <si>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</si>
  <si>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</si>
  <si>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</si>
  <si>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</si>
  <si>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</si>
  <si>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</si>
  <si>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</si>
  <si>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</si>
  <si>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</si>
  <si>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</si>
  <si>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</si>
  <si>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</si>
  <si>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</si>
  <si>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</si>
  <si>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</si>
  <si>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</si>
  <si>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</si>
  <si>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</si>
  <si>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</si>
  <si>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</si>
  <si>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</si>
  <si>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</si>
  <si>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</si>
  <si>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</si>
  <si>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</si>
  <si>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</si>
  <si>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</si>
  <si>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</si>
  <si>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</si>
  <si>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</si>
  <si>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</si>
  <si>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</si>
  <si>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</si>
  <si>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</si>
  <si>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</si>
  <si>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</si>
  <si>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</si>
  <si>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</si>
  <si>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</si>
  <si>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</si>
  <si>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</si>
  <si>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</si>
  <si>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</si>
  <si>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</si>
  <si>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</si>
  <si>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</si>
  <si>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</si>
  <si>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</si>
  <si>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</si>
  <si>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</si>
  <si>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</si>
  <si>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</si>
  <si>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</si>
  <si>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</si>
  <si>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</si>
  <si>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</si>
  <si>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</si>
  <si>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</si>
  <si>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</si>
  <si>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</si>
  <si>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</si>
  <si>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</si>
  <si>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</si>
  <si>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</si>
  <si>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</si>
  <si>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</si>
  <si>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</si>
  <si>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</si>
  <si>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</si>
  <si>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</si>
  <si>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</si>
  <si>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</si>
  <si>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</si>
  <si>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</si>
  <si>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</si>
  <si>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</si>
  <si>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</si>
  <si>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</si>
  <si>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</si>
  <si>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</si>
  <si>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</si>
  <si>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</si>
  <si>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</si>
  <si>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</si>
  <si>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</si>
  <si>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</si>
  <si>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</si>
  <si>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</si>
  <si>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</si>
  <si>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</si>
  <si>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</si>
  <si>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</si>
  <si>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</si>
  <si>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</si>
  <si>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</si>
  <si>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</si>
  <si>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</si>
  <si>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</si>
  <si>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</si>
  <si>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</si>
  <si>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</si>
  <si>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</si>
  <si>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</si>
  <si>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</si>
  <si>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</si>
  <si>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</si>
  <si>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</si>
  <si>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</si>
  <si>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</si>
  <si>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</si>
  <si>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</si>
  <si>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</si>
  <si>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</si>
  <si>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</si>
  <si>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</si>
  <si>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</si>
  <si>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</si>
  <si>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</si>
  <si>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</si>
  <si>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</si>
  <si>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</si>
  <si>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</si>
  <si>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</si>
  <si>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</si>
  <si>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</si>
  <si>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</si>
  <si>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</si>
  <si>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</si>
  <si>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</si>
  <si>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</si>
  <si>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</si>
  <si>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</si>
  <si>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</si>
  <si>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</si>
  <si>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</si>
  <si>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</si>
  <si>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</si>
  <si>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</si>
  <si>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</si>
  <si>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</si>
  <si>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</si>
  <si>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</si>
  <si>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</si>
  <si>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</si>
  <si>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</si>
  <si>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</si>
  <si>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</si>
  <si>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</si>
  <si>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</si>
  <si>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</si>
  <si>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</si>
  <si>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</si>
  <si>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</si>
  <si>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</si>
  <si>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</si>
  <si>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</si>
  <si>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</si>
  <si>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</si>
  <si>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</si>
  <si>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</si>
  <si>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</si>
  <si>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</si>
  <si>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</si>
  <si>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</si>
  <si>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</si>
  <si>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</si>
  <si>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</si>
  <si>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</si>
  <si>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</si>
  <si>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</si>
  <si>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</si>
  <si>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</si>
  <si>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</si>
  <si>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</si>
  <si>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</si>
  <si>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</si>
  <si>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</si>
  <si>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</si>
  <si>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</si>
  <si>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</si>
  <si>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</si>
  <si>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</si>
  <si>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</si>
  <si>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</si>
  <si>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</si>
  <si>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</si>
  <si>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</si>
  <si>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</si>
  <si>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</si>
  <si>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</si>
  <si>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</si>
  <si>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</si>
  <si>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</si>
  <si>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</si>
  <si>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</si>
  <si>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</si>
  <si>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</si>
  <si>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</si>
  <si>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</si>
  <si>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</si>
  <si>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</si>
  <si>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</si>
  <si>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</si>
  <si>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</si>
  <si>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</si>
  <si>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</si>
  <si>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</si>
  <si>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</si>
  <si>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</si>
  <si>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</si>
  <si>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</si>
  <si>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</si>
  <si>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</si>
  <si>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</si>
  <si>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</si>
  <si>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</si>
  <si>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</si>
  <si>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</si>
  <si>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</si>
  <si>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</si>
  <si>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</si>
  <si>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</si>
  <si>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</si>
  <si>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</si>
  <si>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</si>
  <si>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</si>
  <si>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</si>
  <si>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</si>
  <si>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</si>
  <si>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</si>
  <si>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</si>
  <si>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</si>
  <si>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</si>
  <si>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</si>
  <si>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</si>
  <si>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</si>
  <si>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</si>
  <si>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</si>
  <si>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</si>
  <si>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</si>
  <si>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</si>
  <si>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</si>
  <si>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</si>
  <si>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</si>
  <si>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</si>
  <si>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</si>
  <si>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</si>
  <si>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</si>
  <si>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</si>
  <si>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</si>
  <si>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</si>
  <si>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</si>
  <si>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</si>
  <si>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</si>
  <si>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</si>
  <si>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</si>
  <si>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</si>
  <si>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</si>
  <si>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</si>
  <si>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</si>
  <si>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</si>
  <si>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</si>
  <si>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</si>
  <si>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</si>
  <si>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</si>
  <si>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</si>
  <si>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</si>
  <si>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</si>
  <si>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</si>
  <si>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</si>
  <si>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</si>
  <si>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</si>
  <si>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</si>
  <si>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</si>
  <si>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</si>
  <si>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</si>
  <si>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</si>
  <si>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</si>
  <si>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</si>
  <si>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</si>
  <si>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</si>
  <si>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</si>
  <si>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</si>
  <si>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</si>
  <si>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</si>
  <si>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</si>
  <si>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</si>
  <si>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</si>
  <si>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</si>
  <si>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</si>
  <si>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</si>
  <si>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</si>
  <si>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</si>
  <si>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</si>
  <si>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</si>
  <si>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</si>
  <si>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</si>
  <si>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</si>
  <si>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</si>
  <si>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</si>
  <si>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</si>
  <si>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</si>
  <si>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</si>
  <si>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</si>
  <si>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</si>
  <si>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</si>
  <si>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</si>
  <si>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</si>
  <si>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</si>
  <si>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</si>
  <si>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</si>
  <si>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</si>
  <si>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</si>
  <si>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</si>
  <si>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</si>
  <si>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</si>
  <si>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</si>
  <si>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</si>
  <si>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</si>
  <si>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</si>
  <si>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</si>
  <si>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</si>
  <si>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</si>
  <si>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</si>
  <si>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</si>
  <si>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</si>
  <si>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</si>
  <si>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</si>
  <si>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</si>
  <si>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</si>
  <si>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</si>
  <si>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</si>
  <si>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</si>
  <si>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</si>
  <si>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</si>
  <si>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</si>
  <si>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</si>
  <si>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</si>
  <si>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</si>
  <si>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</si>
  <si>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</si>
  <si>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</si>
  <si>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</si>
  <si>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</si>
  <si>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</si>
  <si>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</si>
  <si>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</si>
  <si>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</si>
  <si>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</si>
  <si>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</si>
  <si>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</si>
  <si>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</si>
  <si>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</si>
  <si>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</si>
  <si>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</si>
  <si>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</si>
  <si>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</si>
  <si>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</si>
  <si>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</si>
  <si>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</si>
  <si>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</si>
  <si>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</si>
  <si>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</si>
  <si>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</si>
  <si>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</si>
  <si>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</si>
  <si>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</si>
  <si>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</si>
  <si>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</si>
  <si>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</si>
  <si>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</si>
  <si>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</si>
  <si>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</si>
  <si>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</si>
  <si>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</si>
  <si>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</si>
  <si>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</si>
  <si>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</si>
  <si>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</si>
  <si>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</si>
  <si>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</si>
  <si>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</si>
  <si>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</si>
  <si>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</si>
  <si>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</si>
  <si>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</si>
  <si>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</si>
  <si>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</si>
  <si>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</si>
  <si>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</si>
  <si>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</si>
  <si>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</si>
  <si>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</si>
  <si>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</si>
  <si>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</si>
  <si>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</si>
  <si>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</si>
  <si>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</si>
  <si>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</si>
  <si>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</si>
  <si>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</si>
  <si>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</si>
  <si>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</si>
  <si>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</si>
  <si>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</si>
  <si>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</si>
  <si>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</si>
  <si>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</si>
  <si>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</si>
  <si>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</si>
  <si>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</si>
  <si>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</si>
  <si>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</si>
  <si>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</si>
  <si>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</si>
  <si>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</si>
  <si>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</si>
  <si>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</si>
  <si>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</si>
  <si>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</si>
  <si>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</si>
  <si>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</si>
  <si>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</si>
  <si>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</si>
  <si>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</si>
  <si>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</si>
  <si>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</si>
  <si>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</si>
  <si>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</si>
  <si>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</si>
  <si>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</si>
  <si>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</si>
  <si>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</si>
  <si>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</si>
  <si>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</si>
  <si>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</si>
  <si>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</si>
  <si>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</si>
  <si>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</si>
  <si>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</si>
  <si>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</si>
  <si>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</si>
  <si>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</si>
  <si>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</si>
  <si>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</si>
  <si>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</si>
  <si>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</si>
  <si>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</si>
  <si>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</si>
  <si>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</si>
  <si>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</si>
  <si>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</si>
  <si>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</si>
  <si>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</si>
  <si>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</si>
  <si>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</si>
  <si>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</si>
  <si>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</si>
  <si>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</si>
  <si>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</si>
  <si>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</si>
  <si>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</si>
  <si>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</si>
  <si>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</si>
  <si>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</si>
  <si>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</si>
  <si>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</si>
  <si>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</si>
  <si>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</si>
  <si>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</si>
  <si>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</si>
  <si>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</si>
  <si>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</si>
  <si>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</si>
  <si>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</si>
  <si>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</si>
  <si>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</si>
  <si>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</si>
  <si>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</si>
  <si>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</si>
  <si>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</si>
  <si>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</si>
  <si>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</si>
  <si>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</si>
  <si>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</si>
  <si>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</si>
  <si>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</si>
  <si>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</si>
  <si>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</si>
  <si>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</si>
  <si>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</si>
  <si>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</si>
  <si>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</si>
  <si>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</si>
  <si>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</si>
  <si>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</si>
  <si>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</si>
  <si>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</si>
  <si>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</si>
  <si>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</si>
  <si>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</si>
  <si>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</si>
  <si>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</si>
  <si>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</si>
  <si>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</si>
  <si>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</si>
  <si>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</si>
  <si>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</si>
  <si>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</si>
  <si>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</si>
  <si>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</si>
  <si>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</si>
  <si>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</si>
  <si>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</si>
  <si>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</si>
  <si>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</si>
  <si>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</si>
  <si>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</si>
  <si>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</si>
  <si>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</si>
  <si>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</si>
  <si>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</si>
  <si>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</si>
  <si>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</si>
  <si>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</si>
  <si>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</si>
  <si>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</si>
  <si>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</si>
  <si>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</si>
  <si>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</si>
  <si>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</si>
  <si>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</si>
  <si>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</si>
  <si>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</si>
  <si>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</si>
  <si>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</si>
  <si>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</si>
  <si>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</si>
  <si>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</si>
  <si>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</si>
  <si>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</si>
  <si>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</si>
  <si>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</si>
  <si>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</si>
  <si>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</si>
  <si>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</si>
  <si>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</si>
  <si>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</si>
  <si>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</si>
  <si>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</si>
  <si>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</si>
  <si>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</si>
  <si>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</si>
  <si>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</si>
  <si>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</si>
  <si>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</si>
  <si>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</si>
  <si>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</si>
  <si>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</si>
  <si>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</si>
  <si>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</si>
  <si>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</si>
  <si>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</si>
  <si>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</si>
  <si>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</si>
  <si>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</si>
  <si>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</si>
  <si>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</si>
  <si>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</si>
  <si>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</si>
  <si>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</si>
  <si>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</si>
  <si>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</si>
  <si>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</si>
  <si>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</si>
  <si>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</si>
  <si>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</si>
  <si>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</si>
  <si>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</si>
  <si>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</si>
  <si>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</si>
  <si>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</si>
  <si>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</si>
  <si>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</si>
  <si>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</si>
  <si>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</si>
  <si>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</si>
  <si>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</si>
  <si>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</si>
  <si>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</si>
  <si>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</si>
  <si>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</si>
  <si>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</si>
  <si>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</si>
  <si>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</si>
  <si>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</si>
  <si>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</si>
  <si>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</si>
  <si>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</si>
  <si>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</si>
  <si>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</si>
  <si>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</si>
  <si>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</si>
  <si>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</si>
  <si>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</si>
  <si>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</si>
  <si>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</si>
  <si>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</si>
  <si>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</si>
  <si>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</si>
  <si>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</si>
  <si>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</si>
  <si>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</si>
  <si>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</si>
  <si>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</si>
  <si>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</si>
  <si>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</si>
  <si>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</si>
  <si>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</si>
  <si>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</si>
  <si>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</si>
  <si>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</si>
  <si>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</si>
  <si>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</si>
  <si>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</si>
  <si>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</si>
  <si>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</si>
  <si>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</si>
  <si>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</si>
  <si>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</si>
  <si>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</si>
  <si>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</si>
  <si>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</si>
  <si>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</si>
  <si>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</si>
  <si>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</si>
  <si>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</si>
  <si>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</si>
  <si>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</si>
  <si>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</si>
  <si>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</si>
  <si>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</si>
  <si>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</si>
  <si>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</si>
  <si>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</si>
  <si>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</si>
  <si>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</si>
  <si>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</si>
  <si>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</si>
  <si>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</si>
  <si>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</si>
  <si>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</si>
  <si>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</si>
  <si>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</si>
  <si>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</si>
  <si>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</si>
  <si>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</si>
  <si>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</si>
  <si>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</si>
  <si>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</si>
  <si>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</si>
  <si>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</si>
  <si>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</si>
  <si>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</si>
  <si>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</si>
  <si>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</si>
  <si>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</si>
  <si>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</si>
  <si>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</si>
  <si>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</si>
  <si>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</si>
  <si>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</si>
  <si>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</si>
  <si>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</si>
  <si>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</si>
  <si>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</si>
  <si>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</si>
  <si>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</si>
  <si>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</si>
  <si>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</si>
  <si>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</si>
  <si>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</si>
  <si>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</si>
  <si>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</si>
  <si>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</si>
  <si>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</si>
  <si>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</si>
  <si>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</si>
  <si>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</si>
  <si>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</si>
  <si>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</si>
  <si>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</si>
  <si>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</si>
  <si>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</si>
  <si>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</si>
  <si>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</si>
  <si>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</si>
  <si>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</si>
  <si>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</si>
  <si>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</si>
  <si>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</si>
  <si>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</si>
  <si>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</si>
  <si>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</si>
  <si>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</si>
  <si>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</si>
  <si>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</si>
  <si>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</si>
  <si>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</si>
  <si>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</si>
  <si>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</si>
  <si>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</si>
  <si>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</si>
  <si>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</si>
  <si>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</si>
  <si>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</si>
  <si>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</si>
  <si>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</si>
  <si>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</si>
  <si>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</si>
  <si>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</si>
  <si>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</si>
  <si>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</si>
  <si>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</si>
  <si>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</si>
  <si>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</si>
  <si>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</si>
  <si>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</si>
  <si>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</si>
  <si>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</si>
  <si>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</si>
  <si>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</si>
  <si>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</si>
  <si>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</si>
  <si>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</si>
  <si>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</si>
  <si>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</si>
  <si>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</si>
  <si>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</si>
  <si>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</si>
  <si>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</si>
  <si>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</si>
  <si>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</si>
  <si>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</si>
  <si>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</si>
  <si>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</si>
  <si>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</si>
  <si>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</si>
  <si>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</si>
  <si>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</si>
  <si>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</si>
  <si>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</si>
  <si>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</si>
  <si>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</si>
  <si>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</si>
  <si>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</si>
  <si>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</si>
  <si>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</si>
  <si>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</si>
  <si>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</si>
  <si>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</si>
  <si>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</si>
  <si>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</si>
  <si>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</si>
  <si>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</si>
  <si>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</si>
  <si>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</si>
  <si>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</si>
  <si>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</si>
  <si>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</si>
  <si>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</si>
  <si>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</si>
  <si>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</si>
  <si>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</si>
  <si>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</si>
  <si>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</si>
  <si>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</si>
  <si>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</si>
  <si>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</si>
  <si>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</si>
  <si>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</si>
  <si>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</si>
  <si>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</si>
  <si>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</si>
  <si>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</si>
  <si>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</si>
  <si>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</si>
  <si>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</si>
  <si>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</si>
  <si>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</si>
  <si>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</si>
  <si>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</si>
  <si>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</si>
  <si>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</si>
  <si>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</si>
  <si>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</si>
  <si>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</si>
  <si>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</si>
  <si>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</si>
  <si>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</si>
  <si>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</si>
  <si>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</si>
  <si>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</si>
  <si>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</si>
  <si>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</si>
  <si>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</si>
  <si>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</si>
  <si>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</si>
  <si>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</si>
  <si>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</si>
  <si>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</si>
  <si>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</si>
  <si>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</si>
  <si>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</si>
  <si>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</si>
  <si>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</si>
  <si>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</si>
  <si>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</si>
  <si>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</si>
  <si>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</si>
  <si>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</si>
  <si>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</si>
  <si>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</si>
  <si>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</si>
  <si>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</si>
  <si>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</si>
  <si>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</si>
  <si>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</si>
  <si>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</si>
  <si>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</si>
  <si>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</si>
  <si>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</si>
  <si>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</si>
  <si>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</si>
  <si>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</si>
  <si>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</si>
  <si>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</si>
  <si>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</si>
  <si>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</si>
  <si>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</si>
  <si>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</si>
  <si>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</si>
  <si>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</si>
  <si>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</si>
  <si>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</si>
  <si>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</si>
  <si>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</si>
  <si>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</si>
  <si>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</si>
  <si>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</si>
  <si>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</si>
  <si>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</si>
  <si>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</si>
  <si>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</si>
  <si>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</si>
  <si>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</si>
  <si>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</si>
  <si>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</si>
  <si>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</si>
  <si>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</si>
  <si>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</si>
  <si>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</si>
  <si>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</si>
  <si>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</si>
  <si>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</si>
  <si>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</si>
  <si>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</si>
  <si>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</si>
  <si>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</si>
  <si>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</si>
  <si>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</si>
  <si>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</si>
  <si>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</si>
  <si>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</si>
  <si>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</si>
  <si>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</si>
  <si>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</si>
  <si>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</si>
  <si>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</si>
  <si>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</si>
  <si>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</si>
  <si>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</si>
  <si>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</si>
  <si>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</si>
  <si>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</si>
  <si>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</si>
  <si>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</si>
  <si>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</si>
  <si>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</si>
  <si>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</si>
  <si>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</si>
  <si>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</si>
  <si>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</si>
  <si>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</si>
  <si>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</si>
  <si>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</si>
  <si>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</si>
  <si>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</si>
  <si>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</si>
  <si>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</si>
  <si>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</si>
  <si>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</si>
  <si>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</si>
  <si>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</si>
  <si>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</si>
  <si>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</si>
  <si>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</si>
  <si>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</si>
  <si>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</si>
  <si>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</si>
  <si>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</si>
  <si>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</si>
  <si>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</si>
  <si>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</si>
  <si>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</si>
  <si>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</si>
  <si>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</si>
  <si>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</si>
  <si>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</si>
  <si>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</si>
  <si>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</si>
  <si>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</si>
  <si>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</si>
  <si>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</si>
  <si>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</si>
  <si>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</si>
  <si>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</si>
  <si>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</si>
  <si>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</si>
  <si>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</si>
  <si>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</si>
  <si>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</si>
  <si>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</si>
  <si>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</si>
  <si>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</si>
  <si>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</si>
  <si>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</si>
  <si>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</si>
  <si>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</si>
  <si>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</si>
  <si>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</si>
  <si>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</si>
  <si>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</si>
  <si>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</si>
  <si>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</si>
  <si>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</si>
  <si>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</si>
  <si>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</si>
  <si>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</si>
  <si>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</si>
  <si>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</si>
  <si>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</si>
  <si>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</si>
  <si>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</si>
  <si>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</si>
  <si>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</si>
  <si>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</si>
  <si>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</si>
  <si>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</si>
  <si>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</si>
  <si>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</si>
  <si>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</si>
  <si>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</si>
  <si>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</si>
  <si>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</si>
  <si>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</si>
  <si>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</si>
  <si>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</si>
  <si>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</si>
  <si>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</si>
  <si>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</si>
  <si>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</si>
  <si>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</si>
  <si>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</si>
  <si>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</si>
  <si>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</si>
  <si>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</si>
  <si>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</si>
  <si>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</si>
  <si>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</si>
  <si>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</si>
  <si>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</si>
  <si>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</si>
  <si>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</si>
  <si>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</si>
  <si>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</si>
  <si>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</si>
  <si>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</si>
  <si>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</si>
  <si>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</si>
  <si>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</si>
  <si>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</si>
  <si>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</si>
  <si>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</si>
  <si>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</si>
  <si>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</si>
  <si>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</si>
  <si>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</si>
  <si>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</si>
  <si>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</si>
  <si>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</si>
  <si>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</si>
  <si>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</si>
  <si>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</si>
  <si>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</si>
  <si>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</si>
  <si>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</si>
  <si>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</si>
  <si>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</si>
  <si>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</si>
  <si>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</si>
  <si>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</si>
  <si>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</si>
  <si>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</si>
  <si>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</si>
  <si>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</si>
  <si>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</si>
  <si>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</si>
  <si>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</si>
  <si>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</si>
  <si>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</si>
  <si>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</si>
  <si>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</si>
  <si>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</si>
  <si>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</si>
  <si>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</si>
  <si>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</si>
  <si>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</si>
  <si>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</si>
  <si>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</si>
  <si>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</si>
  <si>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</si>
  <si>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</si>
  <si>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</si>
  <si>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</si>
  <si>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</si>
  <si>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</si>
  <si>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</si>
  <si>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</si>
  <si>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</si>
  <si>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</si>
  <si>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</si>
  <si>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</si>
  <si>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</si>
  <si>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</si>
  <si>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</si>
  <si>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</si>
  <si>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</si>
  <si>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</si>
  <si>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</si>
  <si>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</si>
  <si>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</si>
  <si>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</si>
  <si>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</si>
  <si>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</si>
  <si>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</si>
  <si>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</si>
  <si>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</si>
  <si>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</si>
  <si>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</si>
  <si>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</si>
  <si>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</si>
  <si>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</si>
  <si>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</si>
  <si>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</si>
  <si>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</si>
  <si>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</si>
  <si>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</si>
  <si>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</si>
  <si>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</si>
  <si>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</si>
  <si>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</si>
  <si>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</si>
  <si>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</si>
  <si>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</si>
  <si>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</si>
  <si>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</si>
  <si>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</si>
  <si>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</si>
  <si>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</si>
  <si>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</si>
  <si>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</si>
  <si>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</si>
  <si>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</si>
  <si>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</si>
  <si>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</si>
  <si>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</si>
  <si>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</si>
  <si>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</si>
  <si>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</si>
  <si>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</si>
  <si>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</si>
  <si>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</si>
  <si>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</si>
  <si>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</si>
  <si>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</si>
  <si>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</si>
  <si>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</si>
  <si>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</si>
  <si>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</si>
  <si>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</si>
  <si>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</si>
  <si>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</si>
  <si>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</si>
  <si>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</si>
  <si>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</si>
  <si>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</si>
  <si>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</si>
  <si>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</si>
  <si>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</si>
  <si>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</si>
  <si>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</si>
  <si>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</si>
  <si>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</si>
  <si>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</si>
  <si>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</si>
  <si>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</si>
  <si>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</si>
  <si>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</si>
  <si>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</si>
  <si>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</si>
  <si>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</si>
  <si>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</si>
  <si>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</si>
  <si>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</si>
  <si>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</si>
  <si>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</si>
  <si>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</si>
  <si>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</si>
  <si>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</si>
  <si>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</si>
  <si>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</si>
  <si>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</si>
  <si>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</si>
  <si>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</si>
  <si>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</si>
  <si>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</si>
  <si>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</si>
  <si>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</si>
  <si>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</si>
  <si>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</si>
  <si>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</si>
  <si>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</si>
  <si>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</si>
  <si>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</si>
  <si>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</si>
  <si>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</si>
  <si>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</si>
  <si>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</si>
  <si>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</si>
  <si>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</si>
  <si>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</si>
  <si>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</si>
  <si>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</si>
  <si>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</si>
  <si>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</si>
  <si>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</si>
  <si>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</si>
  <si>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</si>
  <si>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</si>
  <si>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</si>
  <si>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</si>
  <si>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</si>
  <si>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</si>
  <si>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</si>
  <si>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</si>
  <si>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</si>
  <si>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</si>
  <si>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</si>
  <si>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</si>
  <si>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</si>
  <si>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</si>
  <si>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</si>
  <si>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</si>
  <si>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</si>
  <si>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</si>
  <si>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</si>
  <si>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</si>
  <si>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</si>
  <si>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</si>
  <si>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</si>
  <si>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</si>
  <si>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</si>
  <si>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</si>
  <si>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</si>
  <si>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</si>
  <si>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</si>
  <si>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</si>
  <si>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</si>
  <si>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</si>
  <si>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</si>
  <si>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</si>
  <si>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</si>
  <si>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</si>
  <si>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</si>
  <si>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</si>
  <si>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</si>
  <si>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</si>
  <si>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</si>
  <si>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</si>
  <si>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</si>
  <si>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</si>
  <si>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</si>
  <si>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</si>
  <si>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</si>
  <si>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</si>
  <si>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</si>
  <si>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</si>
  <si>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</si>
  <si>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</si>
  <si>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</si>
  <si>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</si>
  <si>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</si>
  <si>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</si>
  <si>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</si>
  <si>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</si>
  <si>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</si>
  <si>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</si>
  <si>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</si>
  <si>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</si>
  <si>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</si>
  <si>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</si>
  <si>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</si>
  <si>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</si>
  <si>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</si>
  <si>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</si>
  <si>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</si>
  <si>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</si>
  <si>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</si>
  <si>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</si>
  <si>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</si>
  <si>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</si>
  <si>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</si>
  <si>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</si>
  <si>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</si>
  <si>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</si>
  <si>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</si>
  <si>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</si>
  <si>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</si>
  <si>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</si>
  <si>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</si>
  <si>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</si>
  <si>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</si>
  <si>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</si>
  <si>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</si>
  <si>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</si>
  <si>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</si>
  <si>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</si>
  <si>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</si>
  <si>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</si>
  <si>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</si>
  <si>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</si>
  <si>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</si>
  <si>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</si>
  <si>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</si>
  <si>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</si>
  <si>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</si>
  <si>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</si>
  <si>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</si>
  <si>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</si>
  <si>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</si>
  <si>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</si>
  <si>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</si>
  <si>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</si>
  <si>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</si>
  <si>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</si>
  <si>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</si>
  <si>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</si>
  <si>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</si>
  <si>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</si>
  <si>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</si>
  <si>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</si>
  <si>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</si>
  <si>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</si>
  <si>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</si>
  <si>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</si>
  <si>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</si>
  <si>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</si>
  <si>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</si>
  <si>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</si>
  <si>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</si>
  <si>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</si>
  <si>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</si>
  <si>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</si>
  <si>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</si>
  <si>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</si>
  <si>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</si>
  <si>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</si>
  <si>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</si>
  <si>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</si>
  <si>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</si>
  <si>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</si>
  <si>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</si>
  <si>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</si>
  <si>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</si>
  <si>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</si>
  <si>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</si>
  <si>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</si>
  <si>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</si>
  <si>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</si>
  <si>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</si>
  <si>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</si>
  <si>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</si>
  <si>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</si>
  <si>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</si>
  <si>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</si>
  <si>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</si>
  <si>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</si>
  <si>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</si>
  <si>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</si>
  <si>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</si>
  <si>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</si>
  <si>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</si>
  <si>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</si>
  <si>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</si>
  <si>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</si>
  <si>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</si>
  <si>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</si>
  <si>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</si>
  <si>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</si>
  <si>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</si>
  <si>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</si>
  <si>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</si>
  <si>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</si>
  <si>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</si>
  <si>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</si>
  <si>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</si>
  <si>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</si>
  <si>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</si>
  <si>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</si>
  <si>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</si>
  <si>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</si>
  <si>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</si>
  <si>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</si>
  <si>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</si>
  <si>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</si>
  <si>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</si>
  <si>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</si>
  <si>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</si>
  <si>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</si>
  <si>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</si>
  <si>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</si>
  <si>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</si>
  <si>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</si>
  <si>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</si>
  <si>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</si>
  <si>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</si>
  <si>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</si>
  <si>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</si>
  <si>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</si>
  <si>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</si>
  <si>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</si>
  <si>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</si>
  <si>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</si>
  <si>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</si>
  <si>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</si>
  <si>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</si>
  <si>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</si>
  <si>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</si>
  <si>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</si>
  <si>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</si>
  <si>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</si>
  <si>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</si>
  <si>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</si>
  <si>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</si>
  <si>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</si>
  <si>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</si>
  <si>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</si>
  <si>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</si>
  <si>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</si>
  <si>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</si>
  <si>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</si>
  <si>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</si>
  <si>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</si>
  <si>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</si>
  <si>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</si>
  <si>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</si>
  <si>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</si>
  <si>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</si>
  <si>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</si>
  <si>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</si>
  <si>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</si>
  <si>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</si>
  <si>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</si>
  <si>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</si>
  <si>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</si>
  <si>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</si>
  <si>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</si>
  <si>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</si>
  <si>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</si>
  <si>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</si>
  <si>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</si>
  <si>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</si>
  <si>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</si>
  <si>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</si>
  <si>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</si>
  <si>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</si>
  <si>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</si>
  <si>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</si>
  <si>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</si>
  <si>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</si>
  <si>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</si>
  <si>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</si>
  <si>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</si>
  <si>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</si>
  <si>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</si>
  <si>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</si>
  <si>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</si>
  <si>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</si>
  <si>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</si>
  <si>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</si>
  <si>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</si>
  <si>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</si>
  <si>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</si>
  <si>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</si>
  <si>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</si>
  <si>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</si>
  <si>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</si>
  <si>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</si>
  <si>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</si>
  <si>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</si>
  <si>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</si>
  <si>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</si>
  <si>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</si>
  <si>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</si>
  <si>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</si>
  <si>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</si>
  <si>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</si>
  <si>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</si>
  <si>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</si>
  <si>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</si>
  <si>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</si>
  <si>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</si>
  <si>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</si>
  <si>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</si>
  <si>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</si>
  <si>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</si>
  <si>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</si>
  <si>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</si>
  <si>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</si>
  <si>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</si>
  <si>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</si>
  <si>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</si>
  <si>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</si>
  <si>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</si>
  <si>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</si>
  <si>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</si>
  <si>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</si>
  <si>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</si>
  <si>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</si>
  <si>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</si>
  <si>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</si>
  <si>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</si>
  <si>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</si>
  <si>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</si>
  <si>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</si>
  <si>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</si>
  <si>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</si>
  <si>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</si>
  <si>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</si>
  <si>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</si>
  <si>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</si>
  <si>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</si>
  <si>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</si>
  <si>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</si>
  <si>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</si>
  <si>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</si>
  <si>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</si>
  <si>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</si>
  <si>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</si>
  <si>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</si>
  <si>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</si>
  <si>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</si>
  <si>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</si>
  <si>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</si>
  <si>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</si>
  <si>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</si>
  <si>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</si>
  <si>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</si>
  <si>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</si>
  <si>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</si>
  <si>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</si>
  <si>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</si>
  <si>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</si>
  <si>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</si>
  <si>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</si>
  <si>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</si>
  <si>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</si>
  <si>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</si>
  <si>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</si>
  <si>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</si>
  <si>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</si>
  <si>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</si>
  <si>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</si>
  <si>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</si>
  <si>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</si>
  <si>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</si>
  <si>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</si>
  <si>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</si>
  <si>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</si>
  <si>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</si>
  <si>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</si>
  <si>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</si>
  <si>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</si>
  <si>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</si>
  <si>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</si>
  <si>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</si>
  <si>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</si>
  <si>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</si>
  <si>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</si>
  <si>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</si>
  <si>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</si>
  <si>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</si>
  <si>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</si>
  <si>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</si>
  <si>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</si>
  <si>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</si>
  <si>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</si>
  <si>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</si>
  <si>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</si>
  <si>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</si>
  <si>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</si>
  <si>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</si>
  <si>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</si>
  <si>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</si>
  <si>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</si>
  <si>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</si>
  <si>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</si>
  <si>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</si>
  <si>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</si>
  <si>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</si>
  <si>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</si>
  <si>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</si>
  <si>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</si>
  <si>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</si>
  <si>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</si>
  <si>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</si>
  <si>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</si>
  <si>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</si>
  <si>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</si>
  <si>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</si>
  <si>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</si>
  <si>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</si>
  <si>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</si>
  <si>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</si>
  <si>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</si>
  <si>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</si>
  <si>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</si>
  <si>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</si>
  <si>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</si>
  <si>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</si>
  <si>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</si>
  <si>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</si>
  <si>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</si>
  <si>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</si>
  <si>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</si>
  <si>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</si>
  <si>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</si>
  <si>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</si>
  <si>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</si>
  <si>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</si>
  <si>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</si>
  <si>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</si>
  <si>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</si>
  <si>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</si>
  <si>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</si>
  <si>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</si>
  <si>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</si>
  <si>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</si>
  <si>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</si>
  <si>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</si>
  <si>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</si>
  <si>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</si>
  <si>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</si>
  <si>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</si>
  <si>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</si>
  <si>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</si>
  <si>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</si>
  <si>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</si>
  <si>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</si>
  <si>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</si>
  <si>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</si>
  <si>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</si>
  <si>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</si>
  <si>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</si>
  <si>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</si>
  <si>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</si>
  <si>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</si>
  <si>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</si>
  <si>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</si>
  <si>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</si>
  <si>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</si>
  <si>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</si>
  <si>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</si>
  <si>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</si>
  <si>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</si>
  <si>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</si>
  <si>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</si>
  <si>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</si>
  <si>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</si>
  <si>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</si>
  <si>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</si>
  <si>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</si>
  <si>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</si>
  <si>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</si>
  <si>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</si>
  <si>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</si>
  <si>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</si>
  <si>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</si>
  <si>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</si>
  <si>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</si>
  <si>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</si>
  <si>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</si>
  <si>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</si>
  <si>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</si>
  <si>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</si>
  <si>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</si>
  <si>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</si>
  <si>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</si>
  <si>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</si>
  <si>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</si>
  <si>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</si>
  <si>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</si>
  <si>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</si>
  <si>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</si>
  <si>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</si>
  <si>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</si>
  <si>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</si>
  <si>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</si>
  <si>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</si>
  <si>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</si>
  <si>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</si>
  <si>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</si>
  <si>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</si>
  <si>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</si>
  <si>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</si>
  <si>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</si>
  <si>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</si>
  <si>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</si>
  <si>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</si>
  <si>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</si>
  <si>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</si>
  <si>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</si>
  <si>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</si>
  <si>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</si>
  <si>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</si>
  <si>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</si>
  <si>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</si>
  <si>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</si>
  <si>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</si>
  <si>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</si>
  <si>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</si>
  <si>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</si>
  <si>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</si>
  <si>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</si>
  <si>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</si>
  <si>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</si>
  <si>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</si>
  <si>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</si>
  <si>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</si>
  <si>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</si>
  <si>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</si>
  <si>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</si>
  <si>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</si>
  <si>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</si>
  <si>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</si>
  <si>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</si>
  <si>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</si>
  <si>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</si>
  <si>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</si>
  <si>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</si>
  <si>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</si>
  <si>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</si>
  <si>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</si>
  <si>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</si>
  <si>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</si>
  <si>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</si>
  <si>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</si>
  <si>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</si>
  <si>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</si>
  <si>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</si>
  <si>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</si>
  <si>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</si>
  <si>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</si>
  <si>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</si>
  <si>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</si>
  <si>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</si>
  <si>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</si>
  <si>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</si>
  <si>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</si>
  <si>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</si>
  <si>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</si>
  <si>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</si>
  <si>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</si>
  <si>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</si>
  <si>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</si>
  <si>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</si>
  <si>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</si>
  <si>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</si>
  <si>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</si>
  <si>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</si>
  <si>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</si>
  <si>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</si>
  <si>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</si>
  <si>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</si>
  <si>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</si>
  <si>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</si>
  <si>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</si>
  <si>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</si>
  <si>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</si>
  <si>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</si>
  <si>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</si>
  <si>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</si>
  <si>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</si>
  <si>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</si>
  <si>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</si>
  <si>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</si>
  <si>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</si>
  <si>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</si>
  <si>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</si>
  <si>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</si>
  <si>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</si>
  <si>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</si>
  <si>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</si>
  <si>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</si>
  <si>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</si>
  <si>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</si>
  <si>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</si>
  <si>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</si>
  <si>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</si>
  <si>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</si>
  <si>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</si>
  <si>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</si>
  <si>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</si>
  <si>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</si>
  <si>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</si>
  <si>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</si>
  <si>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</si>
  <si>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</si>
  <si>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</si>
  <si>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</si>
  <si>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</si>
  <si>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</si>
  <si>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</si>
  <si>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</si>
  <si>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</si>
  <si>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</si>
  <si>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</si>
  <si>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</si>
  <si>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</si>
  <si>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</si>
  <si>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</si>
  <si>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</si>
  <si>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</si>
  <si>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</si>
  <si>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</si>
  <si>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</si>
  <si>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</si>
  <si>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</si>
  <si>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</si>
  <si>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</si>
  <si>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</si>
  <si>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</si>
  <si>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</si>
  <si>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</si>
  <si>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</si>
  <si>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</si>
  <si>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</si>
  <si>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</si>
  <si>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</si>
  <si>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</si>
  <si>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</si>
  <si>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</si>
  <si>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</si>
  <si>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</si>
  <si>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</si>
  <si>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</si>
  <si>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</si>
  <si>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</si>
  <si>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</si>
  <si>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</si>
  <si>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</si>
  <si>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</si>
  <si>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</si>
  <si>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</si>
  <si>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</si>
  <si>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</si>
  <si>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</si>
  <si>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</si>
  <si>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</si>
  <si>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</si>
  <si>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</si>
  <si>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</si>
  <si>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</si>
  <si>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</si>
  <si>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</si>
  <si>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</si>
  <si>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</si>
  <si>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</si>
  <si>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</si>
  <si>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</si>
  <si>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</si>
  <si>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</si>
  <si>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</si>
  <si>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</si>
  <si>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</si>
  <si>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</si>
  <si>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</si>
  <si>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</si>
  <si>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</si>
  <si>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</si>
  <si>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</si>
  <si>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</si>
  <si>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</si>
  <si>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</si>
  <si>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</si>
  <si>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</si>
  <si>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</si>
  <si>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</si>
  <si>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</si>
  <si>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</si>
  <si>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</si>
  <si>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</si>
  <si>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</si>
  <si>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</si>
  <si>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</si>
  <si>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</si>
  <si>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</si>
  <si>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</si>
  <si>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</si>
  <si>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</si>
  <si>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</si>
  <si>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</si>
  <si>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</si>
  <si>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</si>
  <si>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</si>
  <si>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</si>
  <si>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</si>
  <si>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</si>
  <si>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</si>
  <si>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</si>
  <si>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</si>
  <si>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</si>
  <si>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</si>
  <si>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</si>
  <si>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</si>
  <si>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</si>
  <si>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</si>
  <si>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</si>
  <si>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</si>
  <si>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</si>
  <si>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</si>
  <si>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</si>
  <si>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</si>
  <si>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</si>
  <si>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</si>
  <si>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</si>
  <si>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</si>
  <si>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</si>
  <si>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</si>
  <si>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</si>
  <si>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</si>
  <si>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</si>
  <si>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</si>
  <si>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</si>
  <si>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</si>
  <si>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</si>
  <si>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</si>
  <si>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</si>
  <si>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</si>
  <si>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</si>
  <si>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</si>
  <si>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</si>
  <si>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</si>
  <si>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</si>
  <si>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</si>
  <si>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</si>
  <si>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</si>
  <si>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</si>
  <si>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</si>
  <si>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</si>
  <si>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</si>
  <si>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</si>
  <si>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</si>
  <si>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</si>
  <si>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</si>
  <si>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</si>
  <si>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</si>
  <si>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</si>
  <si>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</si>
  <si>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</si>
  <si>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</si>
  <si>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</si>
  <si>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</si>
  <si>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</si>
  <si>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</si>
  <si>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</si>
  <si>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</si>
  <si>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</si>
  <si>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</si>
  <si>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</si>
  <si>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</si>
  <si>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</si>
  <si>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</si>
  <si>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</si>
  <si>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</si>
  <si>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</si>
  <si>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</si>
  <si>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</si>
  <si>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</si>
  <si>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</si>
  <si>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</si>
  <si>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</si>
  <si>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</si>
  <si>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</si>
  <si>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</si>
  <si>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</si>
  <si>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</si>
  <si>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</si>
  <si>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</si>
  <si>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</si>
  <si>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</si>
  <si>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</si>
  <si>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</si>
  <si>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</si>
  <si>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</si>
  <si>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</si>
  <si>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</si>
  <si>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</si>
  <si>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</si>
  <si>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</si>
  <si>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</si>
  <si>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</si>
  <si>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</si>
  <si>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</si>
  <si>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</si>
  <si>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</si>
  <si>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</si>
  <si>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</si>
  <si>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</si>
  <si>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</si>
  <si>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</si>
  <si>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</si>
  <si>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</si>
  <si>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</si>
  <si>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</si>
  <si>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</si>
  <si>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</si>
  <si>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</si>
  <si>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</si>
  <si>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</si>
  <si>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</si>
  <si>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</si>
  <si>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</si>
  <si>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</si>
  <si>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</si>
  <si>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</si>
  <si>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</si>
  <si>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</si>
  <si>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</si>
  <si>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</si>
  <si>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</si>
  <si>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</si>
  <si>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</si>
  <si>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</si>
  <si>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</si>
  <si>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</si>
  <si>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</si>
  <si>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</si>
  <si>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</si>
  <si>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</si>
  <si>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</si>
  <si>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</si>
  <si>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</si>
  <si>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</si>
  <si>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</si>
  <si>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</si>
  <si>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</si>
  <si>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</si>
  <si>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</si>
  <si>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</si>
  <si>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</si>
  <si>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</si>
  <si>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</si>
  <si>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</si>
  <si>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</si>
  <si>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</si>
  <si>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</si>
  <si>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</si>
  <si>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</si>
  <si>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</si>
  <si>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</si>
  <si>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</si>
  <si>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</si>
  <si>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</si>
  <si>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</si>
  <si>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</si>
  <si>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</si>
  <si>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</si>
  <si>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</si>
  <si>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</si>
  <si>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</si>
  <si>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</si>
  <si>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</si>
  <si>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</si>
  <si>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</si>
  <si>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</si>
  <si>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</si>
  <si>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</si>
  <si>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</si>
  <si>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</si>
  <si>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</si>
  <si>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</si>
  <si>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</si>
  <si>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</si>
  <si>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</si>
  <si>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</si>
  <si>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</si>
  <si>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</si>
  <si>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</si>
  <si>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</si>
  <si>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</si>
  <si>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</si>
  <si>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</si>
  <si>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</si>
  <si>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</si>
  <si>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</si>
  <si>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</si>
  <si>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</si>
  <si>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</si>
  <si>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</si>
  <si>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</si>
  <si>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</si>
  <si>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</si>
  <si>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</si>
  <si>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</si>
  <si>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</si>
  <si>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</si>
  <si>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</si>
  <si>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</si>
  <si>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</si>
  <si>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</si>
  <si>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</si>
  <si>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</si>
  <si>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</si>
  <si>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</si>
  <si>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</si>
  <si>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</si>
  <si>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</si>
  <si>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</si>
  <si>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</si>
  <si>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</si>
  <si>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</si>
  <si>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</si>
  <si>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</si>
  <si>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</si>
  <si>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</si>
  <si>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</si>
  <si>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</si>
  <si>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</si>
  <si>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</si>
  <si>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</si>
  <si>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</si>
  <si>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</si>
  <si>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</si>
  <si>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</si>
  <si>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</si>
  <si>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</si>
  <si>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</si>
  <si>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</si>
  <si>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</si>
  <si>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</si>
  <si>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</si>
  <si>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</si>
  <si>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</si>
  <si>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</si>
  <si>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</si>
  <si>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</si>
  <si>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</si>
  <si>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</si>
  <si>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</si>
  <si>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</si>
  <si>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</si>
  <si>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</si>
  <si>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</si>
  <si>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</si>
  <si>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</si>
  <si>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</si>
  <si>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</si>
  <si>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</si>
  <si>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</si>
  <si>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</si>
  <si>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</si>
  <si>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</si>
  <si>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</si>
  <si>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</si>
  <si>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</si>
  <si>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</si>
  <si>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</si>
  <si>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</si>
  <si>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</si>
  <si>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</si>
  <si>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</si>
  <si>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</si>
  <si>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</si>
  <si>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</si>
  <si>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</si>
  <si>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</si>
  <si>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</si>
  <si>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</si>
  <si>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</si>
  <si>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</si>
  <si>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</si>
  <si>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</si>
  <si>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</si>
  <si>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</si>
  <si>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</si>
  <si>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</si>
  <si>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</si>
  <si>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</si>
  <si>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</si>
  <si>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</si>
  <si>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</si>
  <si>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</si>
  <si>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</si>
  <si>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</si>
  <si>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</si>
  <si>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</si>
  <si>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</si>
  <si>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</si>
  <si>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</si>
  <si>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</si>
  <si>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</si>
  <si>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</si>
  <si>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</si>
  <si>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</si>
  <si>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</si>
  <si>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</si>
  <si>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</si>
  <si>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</si>
  <si>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</si>
  <si>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</si>
  <si>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</si>
  <si>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</si>
  <si>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</si>
  <si>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</si>
  <si>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</si>
  <si>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</si>
  <si>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</si>
  <si>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</si>
  <si>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</si>
  <si>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</si>
  <si>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</si>
  <si>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</si>
  <si>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</si>
  <si>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</si>
  <si>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</si>
  <si>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</si>
  <si>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</si>
  <si>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</si>
  <si>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</si>
  <si>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</si>
  <si>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</si>
  <si>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</si>
  <si>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</si>
  <si>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</si>
  <si>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</si>
  <si>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</si>
  <si>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</si>
  <si>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</si>
  <si>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</si>
  <si>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</si>
  <si>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</si>
  <si>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</si>
  <si>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</si>
  <si>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</si>
  <si>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</si>
  <si>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</si>
  <si>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</si>
  <si>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</si>
  <si>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</si>
  <si>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</si>
  <si>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</si>
  <si>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</si>
  <si>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</si>
  <si>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</si>
  <si>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</si>
  <si>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</si>
  <si>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</si>
  <si>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</si>
  <si>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</si>
  <si>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</si>
  <si>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</si>
  <si>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</si>
  <si>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</si>
  <si>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</si>
  <si>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</si>
  <si>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</si>
  <si>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</si>
  <si>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</si>
  <si>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</si>
  <si>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</si>
  <si>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</si>
  <si>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</si>
  <si>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</si>
  <si>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</si>
  <si>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</si>
  <si>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</si>
  <si>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</si>
  <si>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</si>
  <si>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</si>
  <si>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</si>
  <si>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</si>
  <si>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</si>
  <si>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</si>
  <si>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</si>
  <si>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</si>
  <si>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</si>
  <si>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</si>
  <si>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</si>
  <si>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</si>
  <si>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</si>
  <si>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</si>
  <si>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</si>
  <si>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</si>
  <si>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</si>
  <si>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</si>
  <si>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</si>
  <si>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</si>
  <si>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</si>
  <si>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</si>
  <si>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</si>
  <si>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</si>
  <si>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</si>
  <si>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</si>
  <si>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</si>
  <si>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</si>
  <si>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</si>
  <si>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</si>
  <si>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</si>
  <si>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</si>
  <si>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</si>
  <si>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</si>
  <si>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</si>
  <si>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</si>
  <si>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</si>
  <si>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</si>
  <si>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</si>
  <si>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</si>
  <si>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</si>
  <si>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</si>
  <si>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</si>
  <si>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</si>
  <si>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</si>
  <si>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</si>
  <si>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</si>
  <si>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</si>
  <si>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</si>
  <si>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</si>
  <si>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</si>
  <si>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</si>
  <si>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</si>
  <si>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</si>
  <si>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</si>
  <si>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</si>
  <si>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</si>
  <si>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</si>
  <si>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</si>
  <si>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</si>
  <si>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</si>
  <si>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</si>
  <si>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</si>
  <si>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</si>
  <si>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</si>
  <si>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</si>
  <si>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</si>
  <si>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</si>
  <si>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</si>
  <si>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</si>
  <si>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</si>
  <si>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</si>
  <si>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</si>
  <si>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</si>
  <si>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</si>
  <si>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</si>
  <si>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</si>
  <si>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</si>
  <si>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</si>
  <si>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</si>
  <si>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</si>
  <si>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</si>
  <si>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</si>
  <si>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</si>
  <si>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</si>
  <si>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</si>
  <si>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</si>
  <si>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</si>
  <si>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</si>
  <si>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</si>
  <si>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</si>
  <si>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</si>
  <si>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</si>
  <si>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</si>
  <si>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</si>
  <si>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</si>
  <si>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</si>
  <si>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</si>
  <si>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</si>
  <si>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</si>
  <si>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</si>
  <si>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</si>
  <si>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</si>
  <si>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</si>
  <si>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</si>
  <si>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</si>
  <si>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</si>
  <si>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</si>
  <si>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</si>
  <si>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</si>
  <si>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</si>
  <si>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</si>
  <si>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</si>
  <si>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</si>
  <si>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</si>
  <si>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</si>
  <si>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</si>
  <si>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</si>
  <si>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</si>
  <si>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</si>
  <si>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</si>
  <si>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</si>
  <si>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</si>
  <si>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</si>
  <si>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</si>
  <si>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</si>
  <si>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</si>
  <si>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</si>
  <si>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</si>
  <si>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</si>
  <si>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</si>
  <si>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</si>
  <si>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</si>
  <si>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</si>
  <si>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</si>
  <si>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</si>
  <si>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</si>
  <si>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</si>
  <si>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</si>
  <si>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</si>
  <si>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</si>
  <si>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</si>
  <si>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</si>
  <si>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</si>
  <si>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</si>
  <si>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</si>
  <si>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</si>
  <si>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</si>
  <si>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</si>
  <si>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</si>
  <si>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</si>
  <si>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</si>
  <si>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</si>
  <si>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</si>
  <si>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</si>
  <si>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</si>
  <si>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</si>
  <si>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</si>
  <si>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</si>
  <si>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</si>
  <si>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</si>
  <si>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</si>
  <si>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</si>
  <si>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</si>
  <si>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</si>
  <si>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</si>
  <si>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</si>
  <si>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</si>
  <si>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</si>
  <si>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</si>
  <si>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</si>
  <si>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</si>
  <si>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</si>
  <si>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</si>
  <si>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</si>
  <si>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</si>
  <si>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</si>
  <si>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</si>
  <si>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</si>
  <si>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</si>
  <si>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</si>
  <si>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</si>
  <si>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</si>
  <si>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</si>
  <si>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</si>
  <si>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</si>
  <si>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</si>
  <si>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</si>
  <si>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</si>
  <si>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</si>
  <si>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</si>
  <si>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</si>
  <si>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</si>
  <si>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</si>
  <si>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</si>
  <si>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</si>
  <si>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</si>
  <si>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</si>
  <si>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</si>
  <si>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</si>
  <si>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</si>
  <si>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</si>
  <si>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</si>
  <si>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</si>
  <si>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</si>
  <si>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</si>
  <si>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</si>
  <si>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</si>
  <si>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</si>
  <si>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</si>
  <si>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</si>
  <si>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</si>
  <si>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</si>
  <si>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</si>
  <si>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</si>
  <si>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</si>
  <si>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</si>
  <si>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</si>
  <si>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</si>
  <si>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</si>
  <si>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</si>
  <si>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</si>
  <si>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</si>
  <si>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</si>
  <si>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</si>
  <si>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</si>
  <si>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</si>
  <si>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</si>
  <si>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</si>
  <si>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</si>
  <si>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</si>
  <si>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</si>
  <si>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</si>
  <si>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</si>
  <si>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</si>
  <si>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</si>
  <si>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</si>
  <si>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</si>
  <si>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</si>
  <si>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</si>
  <si>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</si>
  <si>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</si>
  <si>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</si>
  <si>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</si>
  <si>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</si>
  <si>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</si>
  <si>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</si>
  <si>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</si>
  <si>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</si>
  <si>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</si>
  <si>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</si>
  <si>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</si>
  <si>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</si>
  <si>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</si>
  <si>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</si>
  <si>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</si>
  <si>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</si>
  <si>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</si>
  <si>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</si>
  <si>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</si>
  <si>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</si>
  <si>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</si>
  <si>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</si>
  <si>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</si>
  <si>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</si>
  <si>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</si>
  <si>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</si>
  <si>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</si>
  <si>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</si>
  <si>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</si>
  <si>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</si>
  <si>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</si>
  <si>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</si>
  <si>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</si>
  <si>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</si>
  <si>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</si>
  <si>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</si>
  <si>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</si>
  <si>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</si>
  <si>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</si>
  <si>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</si>
  <si>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</si>
  <si>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</si>
  <si>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</si>
  <si>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</si>
  <si>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</si>
  <si>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</si>
  <si>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</si>
  <si>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</si>
  <si>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</si>
  <si>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</si>
  <si>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</si>
  <si>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</si>
  <si>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</si>
  <si>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</si>
  <si>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</si>
  <si>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</si>
  <si>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</si>
  <si>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</si>
  <si>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</si>
  <si>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</si>
  <si>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</si>
  <si>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</si>
  <si>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</si>
  <si>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</si>
  <si>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</si>
  <si>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</si>
  <si>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</si>
  <si>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</si>
  <si>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</si>
  <si>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</si>
  <si>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</si>
  <si>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</si>
  <si>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</si>
  <si>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</si>
  <si>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</si>
  <si>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</si>
  <si>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</si>
  <si>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</si>
  <si>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</si>
  <si>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</si>
  <si>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</si>
  <si>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</si>
  <si>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</si>
  <si>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</si>
  <si>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</si>
  <si>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</si>
  <si>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</si>
  <si>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</si>
  <si>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</si>
  <si>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</si>
  <si>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</si>
  <si>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</si>
  <si>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</si>
  <si>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</si>
  <si>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</si>
  <si>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</si>
  <si>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</si>
  <si>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</si>
  <si>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</si>
  <si>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</si>
  <si>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</si>
  <si>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</si>
  <si>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</si>
  <si>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</si>
  <si>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</si>
  <si>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</si>
  <si>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</si>
  <si>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</si>
  <si>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</si>
  <si>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</si>
  <si>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</si>
  <si>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</si>
  <si>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</si>
  <si>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</si>
  <si>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</si>
  <si>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</si>
  <si>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</si>
  <si>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</si>
  <si>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</si>
  <si>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</si>
  <si>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</si>
  <si>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</si>
  <si>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</si>
  <si>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</si>
  <si>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</si>
  <si>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</si>
  <si>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</si>
  <si>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</si>
  <si>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</si>
  <si>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</si>
  <si>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</si>
  <si>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</si>
  <si>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</si>
  <si>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</si>
  <si>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</si>
  <si>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</si>
  <si>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</si>
  <si>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</si>
  <si>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</si>
  <si>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</si>
  <si>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</si>
  <si>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</si>
  <si>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</si>
  <si>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</si>
  <si>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</si>
  <si>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</si>
  <si>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</si>
  <si>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</si>
  <si>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</si>
  <si>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</si>
  <si>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</si>
  <si>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</si>
  <si>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</si>
  <si>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</si>
  <si>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</si>
  <si>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</si>
  <si>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</si>
  <si>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</si>
  <si>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</si>
  <si>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</si>
  <si>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</si>
  <si>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</si>
  <si>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</si>
  <si>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</si>
  <si>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</si>
  <si>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</si>
  <si>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</si>
  <si>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</si>
  <si>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</si>
  <si>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</si>
  <si>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</si>
  <si>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</si>
  <si>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</si>
  <si>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</si>
  <si>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</si>
  <si>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</si>
  <si>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</si>
  <si>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</si>
  <si>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</si>
  <si>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</si>
  <si>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</si>
  <si>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</si>
  <si>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</si>
  <si>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</si>
  <si>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</si>
  <si>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</si>
  <si>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</si>
  <si>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</si>
  <si>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</si>
  <si>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</si>
  <si>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</si>
  <si>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</si>
  <si>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</si>
  <si>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</si>
  <si>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</si>
  <si>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</si>
  <si>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</si>
  <si>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</si>
  <si>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</si>
  <si>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</si>
  <si>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</si>
  <si>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</si>
  <si>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</si>
  <si>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</si>
  <si>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</si>
  <si>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</si>
  <si>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</si>
  <si>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</si>
  <si>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</si>
  <si>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</si>
  <si>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</si>
  <si>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</si>
  <si>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</si>
  <si>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</si>
  <si>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</si>
  <si>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</si>
  <si>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</si>
  <si>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</si>
  <si>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</si>
  <si>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</si>
  <si>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</si>
  <si>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</si>
  <si>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</si>
  <si>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</si>
  <si>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</si>
  <si>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</si>
  <si>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</si>
  <si>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</si>
  <si>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</si>
  <si>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</si>
  <si>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</si>
  <si>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</si>
  <si>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</si>
  <si>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</si>
  <si>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</si>
  <si>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</si>
  <si>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</si>
  <si>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</si>
  <si>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</si>
  <si>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</si>
  <si>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</si>
  <si>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</si>
  <si>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</si>
  <si>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</si>
  <si>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</si>
  <si>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</si>
  <si>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</si>
  <si>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</si>
  <si>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</si>
  <si>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</si>
  <si>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</si>
  <si>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</si>
  <si>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</si>
  <si>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</si>
  <si>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</si>
  <si>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</si>
  <si>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</si>
  <si>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</si>
  <si>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</si>
  <si>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</si>
  <si>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</si>
  <si>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</si>
  <si>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</si>
  <si>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</si>
  <si>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</si>
  <si>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</si>
  <si>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</si>
  <si>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</si>
  <si>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</si>
  <si>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</si>
  <si>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</si>
  <si>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</si>
  <si>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</si>
  <si>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</si>
  <si>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</si>
  <si>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</si>
  <si>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</si>
  <si>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</si>
  <si>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</si>
  <si>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</si>
  <si>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</si>
  <si>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</si>
  <si>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</si>
  <si>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</si>
  <si>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</si>
  <si>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</si>
  <si>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</si>
  <si>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</si>
  <si>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</si>
  <si>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</si>
  <si>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</si>
  <si>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</si>
  <si>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</si>
  <si>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</si>
  <si>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</si>
  <si>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</si>
  <si>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</si>
  <si>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</si>
  <si>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</si>
  <si>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</si>
  <si>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</si>
  <si>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</si>
  <si>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</si>
  <si>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</si>
  <si>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</si>
  <si>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</si>
  <si>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</si>
  <si>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</si>
  <si>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</si>
  <si>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</si>
  <si>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</si>
  <si>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</si>
  <si>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</si>
  <si>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</si>
  <si>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</si>
  <si>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</si>
  <si>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</si>
  <si>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</si>
  <si>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</si>
  <si>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</si>
  <si>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</si>
  <si>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</si>
  <si>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</si>
  <si>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</si>
  <si>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</si>
  <si>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</si>
  <si>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</si>
  <si>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</si>
  <si>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</si>
  <si>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</si>
  <si>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</si>
  <si>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</si>
  <si>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</si>
  <si>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</si>
  <si>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</si>
  <si>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</si>
  <si>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</si>
  <si>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</si>
  <si>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</si>
  <si>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</si>
  <si>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</si>
  <si>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</si>
  <si>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</si>
  <si>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</si>
  <si>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</si>
  <si>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</si>
  <si>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</si>
  <si>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</si>
  <si>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</si>
  <si>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</si>
  <si>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</si>
  <si>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</si>
  <si>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</si>
  <si>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</si>
  <si>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</si>
  <si>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</si>
  <si>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</si>
  <si>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</si>
  <si>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</si>
  <si>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</si>
  <si>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</si>
  <si>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</si>
  <si>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</si>
  <si>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</si>
  <si>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</si>
  <si>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</si>
  <si>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</si>
  <si>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</si>
  <si>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</si>
  <si>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</si>
  <si>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</si>
  <si>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</si>
  <si>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</si>
  <si>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</si>
  <si>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</si>
  <si>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</si>
  <si>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</si>
  <si>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</si>
  <si>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</si>
  <si>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</si>
  <si>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</si>
  <si>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</si>
  <si>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</si>
  <si>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</si>
  <si>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</si>
  <si>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</si>
  <si>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</si>
  <si>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</si>
  <si>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</si>
  <si>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</si>
  <si>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</si>
  <si>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</si>
  <si>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</si>
  <si>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</si>
  <si>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</si>
  <si>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</si>
  <si>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</si>
  <si>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</si>
  <si>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</si>
  <si>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</si>
  <si>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</si>
  <si>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</si>
  <si>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</si>
  <si>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</si>
  <si>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</si>
  <si>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</si>
  <si>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</si>
  <si>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</si>
  <si>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</si>
  <si>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</si>
  <si>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</si>
  <si>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</si>
  <si>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</si>
  <si>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</si>
  <si>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</si>
  <si>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</si>
  <si>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</si>
  <si>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</si>
  <si>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</si>
  <si>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</si>
  <si>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</si>
  <si>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</si>
  <si>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</si>
  <si>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</si>
  <si>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</si>
  <si>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</si>
  <si>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</si>
  <si>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</si>
  <si>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</si>
  <si>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</si>
  <si>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</si>
  <si>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</si>
  <si>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</si>
  <si>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</si>
  <si>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</si>
  <si>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</si>
  <si>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</si>
  <si>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</si>
  <si>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</si>
  <si>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</si>
  <si>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</si>
  <si>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</si>
  <si>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</si>
  <si>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</si>
  <si>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</si>
  <si>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</si>
  <si>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</si>
  <si>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</si>
  <si>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</si>
  <si>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</si>
  <si>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</si>
  <si>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</si>
  <si>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</si>
  <si>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</si>
  <si>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</si>
  <si>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</si>
  <si>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</si>
  <si>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</si>
  <si>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</si>
  <si>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</si>
  <si>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</si>
  <si>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</si>
  <si>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</si>
  <si>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</si>
  <si>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</si>
  <si>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</si>
  <si>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</si>
  <si>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</si>
  <si>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</si>
  <si>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</si>
  <si>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</si>
  <si>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</si>
  <si>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</si>
  <si>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</si>
  <si>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</si>
  <si>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</si>
  <si>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</si>
  <si>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</si>
  <si>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</si>
  <si>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</si>
  <si>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</si>
  <si>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</si>
  <si>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</si>
  <si>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</si>
  <si>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</si>
  <si>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</si>
  <si>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</si>
  <si>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</si>
  <si>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</si>
  <si>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</si>
  <si>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</si>
  <si>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</si>
  <si>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</si>
  <si>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</si>
  <si>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</si>
  <si>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</si>
  <si>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</si>
  <si>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</si>
  <si>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</si>
  <si>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</si>
  <si>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</si>
  <si>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</si>
  <si>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</si>
  <si>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</si>
  <si>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</si>
  <si>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</si>
  <si>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</si>
  <si>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</si>
  <si>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</si>
  <si>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</si>
  <si>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</si>
  <si>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</si>
  <si>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</si>
  <si>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</si>
  <si>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</si>
  <si>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</si>
  <si>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</si>
  <si>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</si>
  <si>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</si>
  <si>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</si>
  <si>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</si>
  <si>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</si>
  <si>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</si>
  <si>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</si>
  <si>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</si>
  <si>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</si>
  <si>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</si>
  <si>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</si>
  <si>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</si>
  <si>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</si>
  <si>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</si>
  <si>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</si>
  <si>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</si>
  <si>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</si>
  <si>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</si>
  <si>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</si>
  <si>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</si>
  <si>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</si>
  <si>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</si>
  <si>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</si>
  <si>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</si>
  <si>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</si>
  <si>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</si>
  <si>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</si>
  <si>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</si>
  <si>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</si>
  <si>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</si>
  <si>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</si>
  <si>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</si>
  <si>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</si>
  <si>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</si>
  <si>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</si>
  <si>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</si>
  <si>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</si>
  <si>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</si>
  <si>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</si>
  <si>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</si>
  <si>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</si>
  <si>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</si>
  <si>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</si>
  <si>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</si>
  <si>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</si>
  <si>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</si>
  <si>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</si>
  <si>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</si>
  <si>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</si>
  <si>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</si>
  <si>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</si>
  <si>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</si>
  <si>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</si>
  <si>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</si>
  <si>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</si>
  <si>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</si>
  <si>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</si>
  <si>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</si>
  <si>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</si>
  <si>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</si>
  <si>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</si>
  <si>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</si>
  <si>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</si>
  <si>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</si>
  <si>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</si>
  <si>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</si>
  <si>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</si>
  <si>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</si>
  <si>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</si>
  <si>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</si>
  <si>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</si>
  <si>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</si>
  <si>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</si>
  <si>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</si>
  <si>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</si>
  <si>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</si>
  <si>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</si>
  <si>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</si>
  <si>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</si>
  <si>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</si>
  <si>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</si>
  <si>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</si>
  <si>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</si>
  <si>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</si>
  <si>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</si>
  <si>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</si>
  <si>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</si>
  <si>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</si>
  <si>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</si>
  <si>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</si>
  <si>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</si>
  <si>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</si>
  <si>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</si>
  <si>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</si>
  <si>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</si>
  <si>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</si>
  <si>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</si>
  <si>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</si>
  <si>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</si>
  <si>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</si>
  <si>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</si>
  <si>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</si>
  <si>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</si>
  <si>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</si>
  <si>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</si>
  <si>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</si>
  <si>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</si>
  <si>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</si>
  <si>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</si>
  <si>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</si>
  <si>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</si>
  <si>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</si>
  <si>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</si>
  <si>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</si>
  <si>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</si>
  <si>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</si>
  <si>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</si>
  <si>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</si>
  <si>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</si>
  <si>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</si>
  <si>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</si>
  <si>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</si>
  <si>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</si>
  <si>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</si>
  <si>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</si>
  <si>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</si>
  <si>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</si>
  <si>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</si>
  <si>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</si>
  <si>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</si>
  <si>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</si>
  <si>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</si>
  <si>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</si>
  <si>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</si>
  <si>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</si>
  <si>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</si>
  <si>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</si>
  <si>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</si>
  <si>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</si>
  <si>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</si>
  <si>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</si>
  <si>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</si>
  <si>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</si>
  <si>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</si>
  <si>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</si>
  <si>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</si>
  <si>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</si>
  <si>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</si>
  <si>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</si>
  <si>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</si>
  <si>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</si>
  <si>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</si>
  <si>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</si>
  <si>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</si>
  <si>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</si>
  <si>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</si>
  <si>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</si>
  <si>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</si>
  <si>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</si>
  <si>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</si>
  <si>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</si>
  <si>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</si>
  <si>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</si>
  <si>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</si>
  <si>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</si>
  <si>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</si>
  <si>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</si>
  <si>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</si>
  <si>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</si>
  <si>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</si>
  <si>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</si>
  <si>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</si>
  <si>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</si>
  <si>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</si>
  <si>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</si>
  <si>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</si>
  <si>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</si>
  <si>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</si>
  <si>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</si>
  <si>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</si>
  <si>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</si>
  <si>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</si>
  <si>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</si>
  <si>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</si>
  <si>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</si>
  <si>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</si>
  <si>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</si>
  <si>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</si>
  <si>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</si>
  <si>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</si>
  <si>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</si>
  <si>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</si>
  <si>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</si>
  <si>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</si>
  <si>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</si>
  <si>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</si>
  <si>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</si>
  <si>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</si>
  <si>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</si>
  <si>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</si>
  <si>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</si>
  <si>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</si>
  <si>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</si>
  <si>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</si>
  <si>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</si>
  <si>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</si>
  <si>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</si>
  <si>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</si>
  <si>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</si>
  <si>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</si>
  <si>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</si>
  <si>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</si>
  <si>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</si>
  <si>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</si>
  <si>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</si>
  <si>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</si>
  <si>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</si>
  <si>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</si>
  <si>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</si>
  <si>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</si>
  <si>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</si>
  <si>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</si>
  <si>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</si>
  <si>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</si>
  <si>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</si>
  <si>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</si>
  <si>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</si>
  <si>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</si>
  <si>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</si>
  <si>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</si>
  <si>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</si>
  <si>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</si>
  <si>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</si>
  <si>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</si>
  <si>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</si>
  <si>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</si>
  <si>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</si>
  <si>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</si>
  <si>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</si>
  <si>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</si>
  <si>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</si>
  <si>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</si>
  <si>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</si>
  <si>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</si>
  <si>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</si>
  <si>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</si>
  <si>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</si>
  <si>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</si>
  <si>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</si>
  <si>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</si>
  <si>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</si>
  <si>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</si>
  <si>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</si>
  <si>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</si>
  <si>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</si>
  <si>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</si>
  <si>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</si>
  <si>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</si>
  <si>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</si>
  <si>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</si>
  <si>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</si>
  <si>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</si>
  <si>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</si>
  <si>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</si>
  <si>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</si>
  <si>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</si>
  <si>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</si>
  <si>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</si>
  <si>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</si>
  <si>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</si>
  <si>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</si>
  <si>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</si>
  <si>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</si>
  <si>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</si>
  <si>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</si>
  <si>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</si>
  <si>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</si>
  <si>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</si>
  <si>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</si>
  <si>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</si>
  <si>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</si>
  <si>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</si>
  <si>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</si>
  <si>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</si>
  <si>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</si>
  <si>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</si>
  <si>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</si>
  <si>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</si>
  <si>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</si>
  <si>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</si>
  <si>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</si>
  <si>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</si>
  <si>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</si>
  <si>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</si>
  <si>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</si>
  <si>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</si>
  <si>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</si>
  <si>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</si>
  <si>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</si>
  <si>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</si>
  <si>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</si>
  <si>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</si>
  <si>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</si>
  <si>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</si>
  <si>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</si>
  <si>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</si>
  <si>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</si>
  <si>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</si>
  <si>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</si>
  <si>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</si>
  <si>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</si>
  <si>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</si>
  <si>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</si>
  <si>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</si>
  <si>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</si>
  <si>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</si>
  <si>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</si>
  <si>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</si>
  <si>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</si>
  <si>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</si>
  <si>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</si>
  <si>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</si>
  <si>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</si>
  <si>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</si>
  <si>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</si>
  <si>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</si>
  <si>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</si>
  <si>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</si>
  <si>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</si>
  <si>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</si>
  <si>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</si>
  <si>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</si>
  <si>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</si>
  <si>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</si>
  <si>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</si>
  <si>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</si>
  <si>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</si>
  <si>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</si>
  <si>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</si>
  <si>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</si>
  <si>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</si>
  <si>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</si>
  <si>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</si>
  <si>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</si>
  <si>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</si>
  <si>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</si>
  <si>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</si>
  <si>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</si>
  <si>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</si>
  <si>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</si>
  <si>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</si>
  <si>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</si>
  <si>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</si>
  <si>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</si>
  <si>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</si>
  <si>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</si>
  <si>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</si>
  <si>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</si>
  <si>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</si>
  <si>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</si>
  <si>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</si>
  <si>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</si>
  <si>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</si>
  <si>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</si>
  <si>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</si>
  <si>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</si>
  <si>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</si>
  <si>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</si>
  <si>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</si>
  <si>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</si>
  <si>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</si>
  <si>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</si>
  <si>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</si>
  <si>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</si>
  <si>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</si>
  <si>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</si>
  <si>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</si>
  <si>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</si>
  <si>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</si>
  <si>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</si>
  <si>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</si>
  <si>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</si>
  <si>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</si>
  <si>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</si>
  <si>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</si>
  <si>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</si>
  <si>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</si>
  <si>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</si>
  <si>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</si>
  <si>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</si>
  <si>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</si>
  <si>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</si>
  <si>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</si>
  <si>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</si>
  <si>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</si>
  <si>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</si>
  <si>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</si>
  <si>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</si>
  <si>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</si>
  <si>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</si>
  <si>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</si>
  <si>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</si>
  <si>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</si>
  <si>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</si>
  <si>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</si>
  <si>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</si>
  <si>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</si>
  <si>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</si>
  <si>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</si>
  <si>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</si>
  <si>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</si>
  <si>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</si>
  <si>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</si>
  <si>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</si>
  <si>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</si>
  <si>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</si>
  <si>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</si>
  <si>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</si>
  <si>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</si>
  <si>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</si>
  <si>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</si>
  <si>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</si>
  <si>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</si>
  <si>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</si>
  <si>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</si>
  <si>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</si>
  <si>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</si>
  <si>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</si>
  <si>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</si>
  <si>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</si>
  <si>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</si>
  <si>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</si>
  <si>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</si>
  <si>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</si>
  <si>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</si>
  <si>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</si>
  <si>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</si>
  <si>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</si>
  <si>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</si>
  <si>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</si>
  <si>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</si>
  <si>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</si>
  <si>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</si>
  <si>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</si>
  <si>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</si>
  <si>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</si>
  <si>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</si>
  <si>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</si>
  <si>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</si>
  <si>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</si>
  <si>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</si>
  <si>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</si>
  <si>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</si>
  <si>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</si>
  <si>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</si>
  <si>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</si>
  <si>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</si>
  <si>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</si>
  <si>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</si>
  <si>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</si>
  <si>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</si>
  <si>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</si>
  <si>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</si>
  <si>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</si>
  <si>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</si>
  <si>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</si>
  <si>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</si>
  <si>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</si>
  <si>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</si>
  <si>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</si>
  <si>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</si>
  <si>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</si>
  <si>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</si>
  <si>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</si>
  <si>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</si>
  <si>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</si>
  <si>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</si>
  <si>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</si>
  <si>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</si>
  <si>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</si>
  <si>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</si>
  <si>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</si>
  <si>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</si>
  <si>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</si>
  <si>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</si>
  <si>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</si>
  <si>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</si>
  <si>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</si>
  <si>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</si>
  <si>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</si>
  <si>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</si>
  <si>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</si>
  <si>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</si>
  <si>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</si>
  <si>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</si>
  <si>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</si>
  <si>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</si>
  <si>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</si>
  <si>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</si>
  <si>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</si>
  <si>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</si>
  <si>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</si>
  <si>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</si>
  <si>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</si>
  <si>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</si>
  <si>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</si>
  <si>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</si>
  <si>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</si>
  <si>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</si>
  <si>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</si>
  <si>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</si>
  <si>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</si>
  <si>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</si>
  <si>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</si>
  <si>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</si>
  <si>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</si>
  <si>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</si>
  <si>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</si>
  <si>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</si>
  <si>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</si>
  <si>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</si>
  <si>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</si>
  <si>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</si>
  <si>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</si>
  <si>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</si>
  <si>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</si>
  <si>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</si>
  <si>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</si>
  <si>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</si>
  <si>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</si>
  <si>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</si>
  <si>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</si>
  <si>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</si>
  <si>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</si>
  <si>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</si>
  <si>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</si>
  <si>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</si>
  <si>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</si>
  <si>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</si>
  <si>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</si>
  <si>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</si>
  <si>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</si>
  <si>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</si>
  <si>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</si>
  <si>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</si>
  <si>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</si>
  <si>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</si>
  <si>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</si>
  <si>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</si>
  <si>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</si>
  <si>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</si>
  <si>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</si>
  <si>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</si>
  <si>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</si>
  <si>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</si>
  <si>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</si>
  <si>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</si>
  <si>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</si>
  <si>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</si>
  <si>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</si>
  <si>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</si>
  <si>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</si>
  <si>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</si>
  <si>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</si>
  <si>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</si>
  <si>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</si>
  <si>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</si>
  <si>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</si>
  <si>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</si>
  <si>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</si>
  <si>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</si>
  <si>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</si>
  <si>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</si>
  <si>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</si>
  <si>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</si>
  <si>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</si>
  <si>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</si>
  <si>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</si>
  <si>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</si>
  <si>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</si>
  <si>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</si>
  <si>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</si>
  <si>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</si>
  <si>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</si>
  <si>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</si>
  <si>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</si>
  <si>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</si>
  <si>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</si>
  <si>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</si>
  <si>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</si>
  <si>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</si>
  <si>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</si>
  <si>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</si>
  <si>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</si>
  <si>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</si>
  <si>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</si>
  <si>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</si>
  <si>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</si>
  <si>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</si>
  <si>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</si>
  <si>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</si>
  <si>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</si>
  <si>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</si>
  <si>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</si>
  <si>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</si>
  <si>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</si>
  <si>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</si>
  <si>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</si>
  <si>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</si>
  <si>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</si>
  <si>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</si>
  <si>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</si>
  <si>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</si>
  <si>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</si>
  <si>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</si>
  <si>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</si>
  <si>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</si>
  <si>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</si>
  <si>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</si>
  <si>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</si>
  <si>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</si>
  <si>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</si>
  <si>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</si>
  <si>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</si>
  <si>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</si>
  <si>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</si>
  <si>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</si>
  <si>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</si>
  <si>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</si>
  <si>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</si>
  <si>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</si>
  <si>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</si>
  <si>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</si>
  <si>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</si>
  <si>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</si>
  <si>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</si>
  <si>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</si>
  <si>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</si>
  <si>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</si>
  <si>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</si>
  <si>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</si>
  <si>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</si>
  <si>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</si>
  <si>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</si>
  <si>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</si>
  <si>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</si>
  <si>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</si>
  <si>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</si>
  <si>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</si>
  <si>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</si>
  <si>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</si>
  <si>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</si>
  <si>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</si>
  <si>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</si>
  <si>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</si>
  <si>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</si>
  <si>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</si>
  <si>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</si>
  <si>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</si>
  <si>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</si>
  <si>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</si>
  <si>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</si>
  <si>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</si>
  <si>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</si>
  <si>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</si>
  <si>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</si>
  <si>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</si>
  <si>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</si>
  <si>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</si>
  <si>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</si>
  <si>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</si>
  <si>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</si>
  <si>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</si>
  <si>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</si>
  <si>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</si>
  <si>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</si>
  <si>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</si>
  <si>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</si>
  <si>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</si>
  <si>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</si>
  <si>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</si>
  <si>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</si>
  <si>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</si>
  <si>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</si>
  <si>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</si>
  <si>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</si>
  <si>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</si>
  <si>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</si>
  <si>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</si>
  <si>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</si>
  <si>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</si>
  <si>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</si>
  <si>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</si>
  <si>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</si>
  <si>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</si>
  <si>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</si>
  <si>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</si>
  <si>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</si>
  <si>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</si>
  <si>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</si>
  <si>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</si>
  <si>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</si>
  <si>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</si>
  <si>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</si>
  <si>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</si>
  <si>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</si>
  <si>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</si>
  <si>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</si>
  <si>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</si>
  <si>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</si>
  <si>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</si>
  <si>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</si>
  <si>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</si>
  <si>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</si>
  <si>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</si>
  <si>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</si>
  <si>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</si>
  <si>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</si>
  <si>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</si>
  <si>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</si>
  <si>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</si>
  <si>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</si>
  <si>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</si>
  <si>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</si>
  <si>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</si>
  <si>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</si>
  <si>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</si>
  <si>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</si>
  <si>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</si>
  <si>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</si>
  <si>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</si>
  <si>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</si>
  <si>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</si>
  <si>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</si>
  <si>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</si>
  <si>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</si>
  <si>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</si>
  <si>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</si>
  <si>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</si>
  <si>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</si>
  <si>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</si>
  <si>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</si>
  <si>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</si>
  <si>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</si>
  <si>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</si>
  <si>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</si>
  <si>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</si>
  <si>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</si>
  <si>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</si>
  <si>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</si>
  <si>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</si>
  <si>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</si>
  <si>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</si>
  <si>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</si>
  <si>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</si>
  <si>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</si>
  <si>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</si>
  <si>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</si>
  <si>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</si>
  <si>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</si>
  <si>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</si>
  <si>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</si>
  <si>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</si>
  <si>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</si>
  <si>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</si>
  <si>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</si>
  <si>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</si>
  <si>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</si>
  <si>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</si>
  <si>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</si>
  <si>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</si>
  <si>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</si>
  <si>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</si>
  <si>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</si>
  <si>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</si>
  <si>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</si>
  <si>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</si>
  <si>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</si>
  <si>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</si>
  <si>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</si>
  <si>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</si>
  <si>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</si>
  <si>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</si>
  <si>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</si>
  <si>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</si>
  <si>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</si>
  <si>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</si>
  <si>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</si>
  <si>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</si>
  <si>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</si>
  <si>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</si>
  <si>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</si>
  <si>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</si>
  <si>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</si>
  <si>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</si>
  <si>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</si>
  <si>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</si>
  <si>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</si>
  <si>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</si>
  <si>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</si>
  <si>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</si>
  <si>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</si>
  <si>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</si>
  <si>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</si>
  <si>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</si>
  <si>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</si>
  <si>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</si>
  <si>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</si>
  <si>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</si>
  <si>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</si>
  <si>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</si>
  <si>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</si>
  <si>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</si>
  <si>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</si>
  <si>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</si>
  <si>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</si>
  <si>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</si>
  <si>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</si>
  <si>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</si>
  <si>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</si>
  <si>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</si>
  <si>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</si>
  <si>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</si>
  <si>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</si>
  <si>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</si>
  <si>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</si>
  <si>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</si>
  <si>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</si>
  <si>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</si>
  <si>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</si>
  <si>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</si>
  <si>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</si>
  <si>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</si>
  <si>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</si>
  <si>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</si>
  <si>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</si>
  <si>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</si>
  <si>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</si>
  <si>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</si>
  <si>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</si>
  <si>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</si>
  <si>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</si>
  <si>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</si>
  <si>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</si>
  <si>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</si>
  <si>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</si>
  <si>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</si>
  <si>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</si>
  <si>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</si>
  <si>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</si>
  <si>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</si>
  <si>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</si>
  <si>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</si>
  <si>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</si>
  <si>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</si>
  <si>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</si>
  <si>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</si>
  <si>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</si>
  <si>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</si>
  <si>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</si>
  <si>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</si>
  <si>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</si>
  <si>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</si>
  <si>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</si>
  <si>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</si>
  <si>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</si>
  <si>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</si>
  <si>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</si>
  <si>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</si>
  <si>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</si>
  <si>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</si>
  <si>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</si>
  <si>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</si>
  <si>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</si>
  <si>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</si>
  <si>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</si>
  <si>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</si>
  <si>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</si>
  <si>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</si>
  <si>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</si>
  <si>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</si>
  <si>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</si>
  <si>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</si>
  <si>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</si>
  <si>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</si>
  <si>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</si>
  <si>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</si>
  <si>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</si>
  <si>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</si>
  <si>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</si>
  <si>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</si>
  <si>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</si>
  <si>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</si>
  <si>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</si>
  <si>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</si>
  <si>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</si>
  <si>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</si>
  <si>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</si>
  <si>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</si>
  <si>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</si>
  <si>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</si>
  <si>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</si>
  <si>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</si>
  <si>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</si>
  <si>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</si>
  <si>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</si>
  <si>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</si>
  <si>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</si>
  <si>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</si>
  <si>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</si>
  <si>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</si>
  <si>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</si>
  <si>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</si>
  <si>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</si>
  <si>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</si>
  <si>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</si>
  <si>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</si>
  <si>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</si>
  <si>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</si>
  <si>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</si>
  <si>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</si>
  <si>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</si>
  <si>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</si>
  <si>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</si>
  <si>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</si>
  <si>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</si>
  <si>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</si>
  <si>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</si>
  <si>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</si>
  <si>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</si>
  <si>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</si>
  <si>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</si>
  <si>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</si>
  <si>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</si>
  <si>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</si>
  <si>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</si>
  <si>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</si>
  <si>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</si>
  <si>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</si>
  <si>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</si>
  <si>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</si>
  <si>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</si>
  <si>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</si>
  <si>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</si>
  <si>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</si>
  <si>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</si>
  <si>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</si>
  <si>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</si>
  <si>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</si>
  <si>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</si>
  <si>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</si>
  <si>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</si>
  <si>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</si>
  <si>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</si>
  <si>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</si>
  <si>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</si>
  <si>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</si>
  <si>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</si>
  <si>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</si>
  <si>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</si>
  <si>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</si>
  <si>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</si>
  <si>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</si>
  <si>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</si>
  <si>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</si>
  <si>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</si>
  <si>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</si>
  <si>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</si>
  <si>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</si>
  <si>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</si>
  <si>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</si>
  <si>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</si>
  <si>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</si>
  <si>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</si>
  <si>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</si>
  <si>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</si>
  <si>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</si>
  <si>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</si>
  <si>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</si>
  <si>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</si>
  <si>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</si>
  <si>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</si>
  <si>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</si>
  <si>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</si>
  <si>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</si>
  <si>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</si>
  <si>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</si>
  <si>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</si>
  <si>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</si>
  <si>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</si>
  <si>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</si>
  <si>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</si>
  <si>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</si>
  <si>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</si>
  <si>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</si>
  <si>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</si>
  <si>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</si>
  <si>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</si>
  <si>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</si>
  <si>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</si>
  <si>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</si>
  <si>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</si>
  <si>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</si>
  <si>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</si>
  <si>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</si>
  <si>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</si>
  <si>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</si>
  <si>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</si>
  <si>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</si>
  <si>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</si>
  <si>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</si>
  <si>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</si>
  <si>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</si>
  <si>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</si>
  <si>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</si>
  <si>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</si>
  <si>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</si>
  <si>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</si>
  <si>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</si>
  <si>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</si>
  <si>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</si>
  <si>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</si>
  <si>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</si>
  <si>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</si>
  <si>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</si>
  <si>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</si>
  <si>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</si>
  <si>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</si>
  <si>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</si>
  <si>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</si>
  <si>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</si>
  <si>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</si>
  <si>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</si>
  <si>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</si>
  <si>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</si>
  <si>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</si>
  <si>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</si>
  <si>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</si>
  <si>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</si>
  <si>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</si>
  <si>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</si>
  <si>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</si>
  <si>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</si>
  <si>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</si>
  <si>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</si>
  <si>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</si>
  <si>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</si>
  <si>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</si>
  <si>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</si>
  <si>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</si>
  <si>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</si>
  <si>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</si>
  <si>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</si>
  <si>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</si>
  <si>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</si>
  <si>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</si>
  <si>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</si>
  <si>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</si>
  <si>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</si>
  <si>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</si>
  <si>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</si>
  <si>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</si>
  <si>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</si>
  <si>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</si>
  <si>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</si>
  <si>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</si>
  <si>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</si>
  <si>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</si>
  <si>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</si>
  <si>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</si>
  <si>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</si>
  <si>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</si>
  <si>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</si>
  <si>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</si>
  <si>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</si>
  <si>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</si>
  <si>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</si>
  <si>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</si>
  <si>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</si>
  <si>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</si>
  <si>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</si>
  <si>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</si>
  <si>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</si>
  <si>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</si>
  <si>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</si>
  <si>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</si>
  <si>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</si>
  <si>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</si>
  <si>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</si>
  <si>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</si>
  <si>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</si>
  <si>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</si>
  <si>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</si>
  <si>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</si>
  <si>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</si>
  <si>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</si>
  <si>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</si>
  <si>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</si>
  <si>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</si>
  <si>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</si>
  <si>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</si>
  <si>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</si>
  <si>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</si>
  <si>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</si>
  <si>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</si>
  <si>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</si>
  <si>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</si>
  <si>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</si>
  <si>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</si>
  <si>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</si>
  <si>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</si>
  <si>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</si>
  <si>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</si>
  <si>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</si>
  <si>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</si>
  <si>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</si>
  <si>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</si>
  <si>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</si>
  <si>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</si>
  <si>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</si>
  <si>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</si>
  <si>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</si>
  <si>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</si>
  <si>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</si>
  <si>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</si>
  <si>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</si>
  <si>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</si>
  <si>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</si>
  <si>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</si>
  <si>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</si>
  <si>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</si>
  <si>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</si>
  <si>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</si>
  <si>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</si>
  <si>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</si>
  <si>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</si>
  <si>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</si>
  <si>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</si>
  <si>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</si>
  <si>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</si>
  <si>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</si>
  <si>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</si>
  <si>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</si>
  <si>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</si>
  <si>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</si>
  <si>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</si>
  <si>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</si>
  <si>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</si>
  <si>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</si>
  <si>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</si>
  <si>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</si>
  <si>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</si>
  <si>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</si>
  <si>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</si>
  <si>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</si>
  <si>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</si>
  <si>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</si>
  <si>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</si>
  <si>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</si>
  <si>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</si>
  <si>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</si>
  <si>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</si>
  <si>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</si>
  <si>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</si>
  <si>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</si>
  <si>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</si>
  <si>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</si>
  <si>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</si>
  <si>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</si>
  <si>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</si>
  <si>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</si>
  <si>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</si>
  <si>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</si>
  <si>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</si>
  <si>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</si>
  <si>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</si>
  <si>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</si>
  <si>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</si>
  <si>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</si>
  <si>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</si>
  <si>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</si>
  <si>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</si>
  <si>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</si>
  <si>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</si>
  <si>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</si>
  <si>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</si>
  <si>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</si>
  <si>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</si>
  <si>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</si>
  <si>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</si>
  <si>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</si>
  <si>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</si>
  <si>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</si>
  <si>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</si>
  <si>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</si>
  <si>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</si>
  <si>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</si>
  <si>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</si>
  <si>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</si>
  <si>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</si>
  <si>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</si>
  <si>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</si>
  <si>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</si>
  <si>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</si>
  <si>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</si>
  <si>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</si>
  <si>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</si>
  <si>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</si>
  <si>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</si>
  <si>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</si>
  <si>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</si>
  <si>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</si>
  <si>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</si>
  <si>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</si>
  <si>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</si>
  <si>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</si>
  <si>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</si>
  <si>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</si>
  <si>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</si>
  <si>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</si>
  <si>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</si>
  <si>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</si>
  <si>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</si>
  <si>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</si>
  <si>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</si>
  <si>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</si>
  <si>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</si>
  <si>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</si>
  <si>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</si>
  <si>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</si>
  <si>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</si>
  <si>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</si>
  <si>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</si>
  <si>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</si>
  <si>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</si>
  <si>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</si>
  <si>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</si>
  <si>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</si>
  <si>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</si>
  <si>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</si>
  <si>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</si>
  <si>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</si>
  <si>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</si>
  <si>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</si>
  <si>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</si>
  <si>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</si>
  <si>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</si>
  <si>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</si>
  <si>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</si>
  <si>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</si>
  <si>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</si>
  <si>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</si>
  <si>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</si>
  <si>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</si>
  <si>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</si>
  <si>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</si>
  <si>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</si>
  <si>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</si>
  <si>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</si>
  <si>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</si>
  <si>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</si>
  <si>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</si>
  <si>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</si>
  <si>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</si>
  <si>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</si>
  <si>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</si>
  <si>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</si>
  <si>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</si>
  <si>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</si>
  <si>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</si>
  <si>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</si>
  <si>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</si>
  <si>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</si>
  <si>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</si>
  <si>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</si>
  <si>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</si>
  <si>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</si>
  <si>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</si>
  <si>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</si>
  <si>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</si>
  <si>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</si>
  <si>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</si>
  <si>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</si>
  <si>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</si>
  <si>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</si>
  <si>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</si>
  <si>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</si>
  <si>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</si>
  <si>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</si>
  <si>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</si>
  <si>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</si>
  <si>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</si>
  <si>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</si>
  <si>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</si>
  <si>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</si>
  <si>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</si>
  <si>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</si>
  <si>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</si>
  <si>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</si>
  <si>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</si>
  <si>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</si>
  <si>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</si>
  <si>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</si>
  <si>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</si>
  <si>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</si>
  <si>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</si>
  <si>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</si>
  <si>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</si>
  <si>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</si>
  <si>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</si>
  <si>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</si>
  <si>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</si>
  <si>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</si>
  <si>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</si>
  <si>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</si>
  <si>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</si>
  <si>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</si>
  <si>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</si>
  <si>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</si>
  <si>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</si>
  <si>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</si>
  <si>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</si>
  <si>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</si>
  <si>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</si>
  <si>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</si>
  <si>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</si>
  <si>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</si>
  <si>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</si>
  <si>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</si>
  <si>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</si>
  <si>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</si>
  <si>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</si>
  <si>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</si>
  <si>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</si>
  <si>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</si>
  <si>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</si>
  <si>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</si>
  <si>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</si>
  <si>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</si>
  <si>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</si>
  <si>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</si>
  <si>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</si>
  <si>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</si>
  <si>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</si>
  <si>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</si>
  <si>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</si>
  <si>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</si>
  <si>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</si>
  <si>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</si>
  <si>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</si>
  <si>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</si>
  <si>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</si>
  <si>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</si>
  <si>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</si>
  <si>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</si>
  <si>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</si>
  <si>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</si>
  <si>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</si>
  <si>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</si>
  <si>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</si>
  <si>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</si>
  <si>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</si>
  <si>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</si>
  <si>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</si>
  <si>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</si>
  <si>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</si>
  <si>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</si>
  <si>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</si>
  <si>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</si>
  <si>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</si>
  <si>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</si>
  <si>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</si>
  <si>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</si>
  <si>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</si>
  <si>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</si>
  <si>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</si>
  <si>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</si>
  <si>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</si>
  <si>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</si>
  <si>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</si>
  <si>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</si>
  <si>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</si>
  <si>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</si>
  <si>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</si>
  <si>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</si>
  <si>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</si>
  <si>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</si>
  <si>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</si>
  <si>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</si>
  <si>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</si>
  <si>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</si>
  <si>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</si>
  <si>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</si>
  <si>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</si>
  <si>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</si>
  <si>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</si>
  <si>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</si>
  <si>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</si>
  <si>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</si>
  <si>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</si>
  <si>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</si>
  <si>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</si>
  <si>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</si>
  <si>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</si>
  <si>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</si>
  <si>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</si>
  <si>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</si>
  <si>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</si>
  <si>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</si>
  <si>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</si>
  <si>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</si>
  <si>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</si>
  <si>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</si>
  <si>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</si>
  <si>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</si>
  <si>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</si>
  <si>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</si>
  <si>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</si>
  <si>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</si>
  <si>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</si>
  <si>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</si>
  <si>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</si>
  <si>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</si>
  <si>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</si>
  <si>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</si>
  <si>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</si>
  <si>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</si>
  <si>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</si>
  <si>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</si>
  <si>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</si>
  <si>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</si>
  <si>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</si>
  <si>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</si>
  <si>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</si>
  <si>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</si>
  <si>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</si>
  <si>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</si>
  <si>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</si>
  <si>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</si>
  <si>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</si>
  <si>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</si>
  <si>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</si>
  <si>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</si>
  <si>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</si>
  <si>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</si>
  <si>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</si>
  <si>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</si>
  <si>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</si>
  <si>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</si>
  <si>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</si>
  <si>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</si>
  <si>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</si>
  <si>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</si>
  <si>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</si>
  <si>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</si>
  <si>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</si>
  <si>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</si>
  <si>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</si>
  <si>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</si>
  <si>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</si>
  <si>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</si>
  <si>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</si>
  <si>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</si>
  <si>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</si>
  <si>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</si>
  <si>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</si>
  <si>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</si>
  <si>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</si>
  <si>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</si>
  <si>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</si>
  <si>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</si>
  <si>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</si>
  <si>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</si>
  <si>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</si>
  <si>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</si>
  <si>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</si>
  <si>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</si>
  <si>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</si>
  <si>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</si>
  <si>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</si>
  <si>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</si>
  <si>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</si>
  <si>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</si>
  <si>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</si>
  <si>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</si>
  <si>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</si>
  <si>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</si>
  <si>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</si>
  <si>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</si>
  <si>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</si>
  <si>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</si>
  <si>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</si>
  <si>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</si>
  <si>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</si>
  <si>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</si>
  <si>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</si>
  <si>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</si>
  <si>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</si>
  <si>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</si>
  <si>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</si>
  <si>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</si>
  <si>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</si>
  <si>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</si>
  <si>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</si>
  <si>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</si>
  <si>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</si>
  <si>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</si>
  <si>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</si>
  <si>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</si>
  <si>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</si>
  <si>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</si>
  <si>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</si>
  <si>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</si>
  <si>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</si>
  <si>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</si>
  <si>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</si>
  <si>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</si>
  <si>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</si>
  <si>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</si>
  <si>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</si>
  <si>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</si>
  <si>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</si>
  <si>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</si>
  <si>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</si>
  <si>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</si>
  <si>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</si>
  <si>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</si>
  <si>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</si>
  <si>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</si>
  <si>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</si>
  <si>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</si>
  <si>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</si>
  <si>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</si>
  <si>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</si>
  <si>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</si>
  <si>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</si>
  <si>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</si>
  <si>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</si>
  <si>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</si>
  <si>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</si>
  <si>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</si>
  <si>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</si>
  <si>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</si>
  <si>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</si>
  <si>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</si>
  <si>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</si>
  <si>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</si>
  <si>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</si>
  <si>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</si>
  <si>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</si>
  <si>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</si>
  <si>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</si>
  <si>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</si>
  <si>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</si>
  <si>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</si>
  <si>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</si>
  <si>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</si>
  <si>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</si>
  <si>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</si>
  <si>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</si>
  <si>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</si>
  <si>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</si>
  <si>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</si>
  <si>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</si>
  <si>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</si>
  <si>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</si>
  <si>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</si>
  <si>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</si>
  <si>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</si>
  <si>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</si>
  <si>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</si>
  <si>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</si>
  <si>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</si>
  <si>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</si>
  <si>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</si>
  <si>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</si>
  <si>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</si>
  <si>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</si>
  <si>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</si>
  <si>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</si>
  <si>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</si>
  <si>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</si>
  <si>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</si>
  <si>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</si>
  <si>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</si>
  <si>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</si>
  <si>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</si>
  <si>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</si>
  <si>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</si>
  <si>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</si>
  <si>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</si>
  <si>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</si>
  <si>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</si>
  <si>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</si>
  <si>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</si>
  <si>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</si>
  <si>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</si>
  <si>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</si>
  <si>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</si>
  <si>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</si>
  <si>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</si>
  <si>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</si>
  <si>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</si>
  <si>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</si>
  <si>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</si>
  <si>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</si>
  <si>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</si>
  <si>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</si>
  <si>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</si>
  <si>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</si>
  <si>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</si>
  <si>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</si>
  <si>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</si>
  <si>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</si>
  <si>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</si>
  <si>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</si>
  <si>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</si>
  <si>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</si>
  <si>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</si>
  <si>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</si>
  <si>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</si>
  <si>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</si>
  <si>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</si>
  <si>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</si>
  <si>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</si>
  <si>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</si>
  <si>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</si>
  <si>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</si>
  <si>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</si>
  <si>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</si>
  <si>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</si>
  <si>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</si>
  <si>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</si>
  <si>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</si>
  <si>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</si>
  <si>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</si>
  <si>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</si>
  <si>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</si>
  <si>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</si>
  <si>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</si>
  <si>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</si>
  <si>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</si>
  <si>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</si>
  <si>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</si>
  <si>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</si>
  <si>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</si>
  <si>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</si>
  <si>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</si>
  <si>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</si>
  <si>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</si>
  <si>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</si>
  <si>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</si>
  <si>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</si>
  <si>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</si>
  <si>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</si>
  <si>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</si>
  <si>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</si>
  <si>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</si>
  <si>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</si>
  <si>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</si>
  <si>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</si>
  <si>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</si>
  <si>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</si>
  <si>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</si>
  <si>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</si>
  <si>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</si>
  <si>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</si>
  <si>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</si>
  <si>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</si>
  <si>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</si>
  <si>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</si>
  <si>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</si>
  <si>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</si>
  <si>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</si>
  <si>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</si>
  <si>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</si>
  <si>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</si>
  <si>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</si>
  <si>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</si>
  <si>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</si>
  <si>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</si>
  <si>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</si>
  <si>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</si>
  <si>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</si>
  <si>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</si>
  <si>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</si>
  <si>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</si>
  <si>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</si>
  <si>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</si>
  <si>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</si>
  <si>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</si>
  <si>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</si>
  <si>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</si>
  <si>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</si>
  <si>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</si>
  <si>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</si>
  <si>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</si>
  <si>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</si>
  <si>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</si>
  <si>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</si>
  <si>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</si>
  <si>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</si>
  <si>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</si>
  <si>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</si>
  <si>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</si>
  <si>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</si>
  <si>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</si>
  <si>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</si>
  <si>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</si>
  <si>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</si>
  <si>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</si>
  <si>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</si>
  <si>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</si>
  <si>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</si>
  <si>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</si>
  <si>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</si>
  <si>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</si>
  <si>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</si>
  <si>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</si>
  <si>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</si>
  <si>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</si>
  <si>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</si>
  <si>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</si>
  <si>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</si>
  <si>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</si>
  <si>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</si>
  <si>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</si>
  <si>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</si>
  <si>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</si>
  <si>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</si>
  <si>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</si>
  <si>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</si>
  <si>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</si>
  <si>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</si>
  <si>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</si>
  <si>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</si>
  <si>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</si>
  <si>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</si>
  <si>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</si>
  <si>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</si>
  <si>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</si>
  <si>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</si>
  <si>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</si>
  <si>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</si>
  <si>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</si>
  <si>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</si>
  <si>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</si>
  <si>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</si>
  <si>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</si>
  <si>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</si>
  <si>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</si>
  <si>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</si>
  <si>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</si>
  <si>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</si>
  <si>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</si>
  <si>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</si>
  <si>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</si>
  <si>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</si>
  <si>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</si>
  <si>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</si>
  <si>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</si>
  <si>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</si>
  <si>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</si>
  <si>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</si>
  <si>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</si>
  <si>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</si>
  <si>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</si>
  <si>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</si>
  <si>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</si>
  <si>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</si>
  <si>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</si>
  <si>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</si>
  <si>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</si>
  <si>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</si>
  <si>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</si>
  <si>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</si>
  <si>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</si>
  <si>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</si>
  <si>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</si>
  <si>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</si>
  <si>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</si>
  <si>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</si>
  <si>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</si>
  <si>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</si>
  <si>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</si>
  <si>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</si>
  <si>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</si>
  <si>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</si>
  <si>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</si>
  <si>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</si>
  <si>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</si>
  <si>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</si>
  <si>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</si>
  <si>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</si>
  <si>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</si>
  <si>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</si>
  <si>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</si>
  <si>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</si>
  <si>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</si>
  <si>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</si>
  <si>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</si>
  <si>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</si>
  <si>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</si>
  <si>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</si>
  <si>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</si>
  <si>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</si>
  <si>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</si>
  <si>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</si>
  <si>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</si>
  <si>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</si>
  <si>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</si>
  <si>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</si>
  <si>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</si>
  <si>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</si>
  <si>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</si>
  <si>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</si>
  <si>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</si>
  <si>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</si>
  <si>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</si>
  <si>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</si>
  <si>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</si>
  <si>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</si>
  <si>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</si>
  <si>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</si>
  <si>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</si>
  <si>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</si>
  <si>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</si>
  <si>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</si>
  <si>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</si>
  <si>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</si>
  <si>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</si>
  <si>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</si>
  <si>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</si>
  <si>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</si>
  <si>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</si>
  <si>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</si>
  <si>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</si>
  <si>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</si>
  <si>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</si>
  <si>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</si>
  <si>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</si>
  <si>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</si>
  <si>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</si>
  <si>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</si>
  <si>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</si>
  <si>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</si>
  <si>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</si>
  <si>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</si>
  <si>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</si>
  <si>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</si>
  <si>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</si>
  <si>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</si>
  <si>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</si>
  <si>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</si>
  <si>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</si>
  <si>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</si>
  <si>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</si>
  <si>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</si>
  <si>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</si>
  <si>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</si>
  <si>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</si>
  <si>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</si>
  <si>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</si>
  <si>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</si>
  <si>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</si>
  <si>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</si>
  <si>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</si>
  <si>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</si>
  <si>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</si>
  <si>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</si>
  <si>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</si>
  <si>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</si>
  <si>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</si>
  <si>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</si>
  <si>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</si>
  <si>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</si>
  <si>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</si>
  <si>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</si>
  <si>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</si>
  <si>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</si>
  <si>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</si>
  <si>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</si>
  <si>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</si>
  <si>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</si>
  <si>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</si>
  <si>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</si>
  <si>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</si>
  <si>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</si>
  <si>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</si>
  <si>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</si>
  <si>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</si>
  <si>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</si>
  <si>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</si>
  <si>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</si>
  <si>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</si>
  <si>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</si>
  <si>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</si>
  <si>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</si>
  <si>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</si>
  <si>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</si>
  <si>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</si>
  <si>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</si>
  <si>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</si>
  <si>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</si>
  <si>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</si>
  <si>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</si>
  <si>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</si>
  <si>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</si>
  <si>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</si>
  <si>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</si>
  <si>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</si>
  <si>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</si>
  <si>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</si>
  <si>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</si>
  <si>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</si>
  <si>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</si>
  <si>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</si>
  <si>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</si>
  <si>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</si>
  <si>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</si>
  <si>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</si>
  <si>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</si>
  <si>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</si>
  <si>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</si>
  <si>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</si>
  <si>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</si>
  <si>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</si>
  <si>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</si>
  <si>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</si>
  <si>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</si>
  <si>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</si>
  <si>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</si>
  <si>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</si>
  <si>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</si>
  <si>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</si>
  <si>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</si>
  <si>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</si>
  <si>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</si>
  <si>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</si>
  <si>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</si>
  <si>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</si>
  <si>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</si>
  <si>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</si>
  <si>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</si>
  <si>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</si>
  <si>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</si>
  <si>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</si>
  <si>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</si>
  <si>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</si>
  <si>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</si>
  <si>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</si>
  <si>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</si>
  <si>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</si>
  <si>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</si>
  <si>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</si>
  <si>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</si>
  <si>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</si>
  <si>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</si>
  <si>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</si>
  <si>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</si>
  <si>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</si>
  <si>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</si>
  <si>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</si>
  <si>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</si>
  <si>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</si>
  <si>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</si>
  <si>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</si>
  <si>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</si>
  <si>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</si>
  <si>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</si>
  <si>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</si>
  <si>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</si>
  <si>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</si>
  <si>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</si>
  <si>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</si>
  <si>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</si>
  <si>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</si>
  <si>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</si>
  <si>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</si>
  <si>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</si>
  <si>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</si>
  <si>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</si>
  <si>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</si>
  <si>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</si>
  <si>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</si>
  <si>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</si>
  <si>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</si>
  <si>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</si>
  <si>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</si>
  <si>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</si>
  <si>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</si>
  <si>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</si>
  <si>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</si>
  <si>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</si>
  <si>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</si>
  <si>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</si>
  <si>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</si>
  <si>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</si>
  <si>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</si>
  <si>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</si>
  <si>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</si>
  <si>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</si>
  <si>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</si>
  <si>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</si>
  <si>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</si>
  <si>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</si>
  <si>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</si>
  <si>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</si>
  <si>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</si>
  <si>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</si>
  <si>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</si>
  <si>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</si>
  <si>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</si>
  <si>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</si>
  <si>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</si>
  <si>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</si>
  <si>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</si>
  <si>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</si>
  <si>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</si>
  <si>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</si>
  <si>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</si>
  <si>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</si>
  <si>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</si>
  <si>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</si>
  <si>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</si>
  <si>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</si>
  <si>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</si>
  <si>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</si>
  <si>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</si>
  <si>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</si>
  <si>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</si>
  <si>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</si>
  <si>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</si>
  <si>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</si>
  <si>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</si>
  <si>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</si>
  <si>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</si>
  <si>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</si>
  <si>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</si>
  <si>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</si>
  <si>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</si>
  <si>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</si>
  <si>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</si>
  <si>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</si>
  <si>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</si>
  <si>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</si>
  <si>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</si>
  <si>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</si>
  <si>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</si>
  <si>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</si>
  <si>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</si>
  <si>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</si>
  <si>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</si>
  <si>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</si>
  <si>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</si>
  <si>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</si>
  <si>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</si>
  <si>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</si>
  <si>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</si>
  <si>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</si>
  <si>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</si>
  <si>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</si>
  <si>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</si>
  <si>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</si>
  <si>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</si>
  <si>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</si>
  <si>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</si>
  <si>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</si>
  <si>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</si>
  <si>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</si>
  <si>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</si>
  <si>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</si>
  <si>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</si>
  <si>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</si>
  <si>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</si>
  <si>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</si>
  <si>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</si>
  <si>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</si>
  <si>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</si>
  <si>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</si>
  <si>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</si>
  <si>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</si>
  <si>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</si>
  <si>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</si>
  <si>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</si>
  <si>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</si>
  <si>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</si>
  <si>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</si>
  <si>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</si>
  <si>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</si>
  <si>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</si>
  <si>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</si>
  <si>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</si>
  <si>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</si>
  <si>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</si>
  <si>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</si>
  <si>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</si>
  <si>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</si>
  <si>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</si>
  <si>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</si>
  <si>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</si>
  <si>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</si>
  <si>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</si>
  <si>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</si>
  <si>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</si>
  <si>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</si>
  <si>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</si>
  <si>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</si>
  <si>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</si>
  <si>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</si>
  <si>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</si>
  <si>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</si>
  <si>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</si>
  <si>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</si>
  <si>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</si>
  <si>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</si>
  <si>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</si>
  <si>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</si>
  <si>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</si>
  <si>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</si>
  <si>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</si>
  <si>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</si>
  <si>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</si>
  <si>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</si>
  <si>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</si>
  <si>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</si>
  <si>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</si>
  <si>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</si>
  <si>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</si>
  <si>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</si>
  <si>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</si>
  <si>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</si>
  <si>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</si>
  <si>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</si>
  <si>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</si>
  <si>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</si>
  <si>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</si>
  <si>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</si>
  <si>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</si>
  <si>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</si>
  <si>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</si>
  <si>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</si>
  <si>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</si>
  <si>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</si>
  <si>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</si>
  <si>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</si>
  <si>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</si>
  <si>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</si>
  <si>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</si>
  <si>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</si>
  <si>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</si>
  <si>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</si>
  <si>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</si>
  <si>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</si>
  <si>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</si>
  <si>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</si>
  <si>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</si>
  <si>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</si>
  <si>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</si>
  <si>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</si>
  <si>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</si>
  <si>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</si>
  <si>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</si>
  <si>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</si>
  <si>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</si>
  <si>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</si>
  <si>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</si>
  <si>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</si>
  <si>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</si>
  <si>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</si>
  <si>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</si>
  <si>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</si>
  <si>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</si>
  <si>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</si>
  <si>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</si>
  <si>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</si>
  <si>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</si>
  <si>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</si>
  <si>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</si>
  <si>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</si>
  <si>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</si>
  <si>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</si>
  <si>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</si>
  <si>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</si>
  <si>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</si>
  <si>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</si>
  <si>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</si>
  <si>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</si>
  <si>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</si>
  <si>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</si>
  <si>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</si>
  <si>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</si>
  <si>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</si>
  <si>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</si>
  <si>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</si>
  <si>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</si>
  <si>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</si>
  <si>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</si>
  <si>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</si>
  <si>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</si>
  <si>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</si>
  <si>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</si>
  <si>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</si>
  <si>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</si>
  <si>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</si>
  <si>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</si>
  <si>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</si>
  <si>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</si>
  <si>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</si>
  <si>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</si>
  <si>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</si>
  <si>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</si>
  <si>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</si>
  <si>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</si>
  <si>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</si>
  <si>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</si>
  <si>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</si>
  <si>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</si>
  <si>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</si>
  <si>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</si>
  <si>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</si>
  <si>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</si>
  <si>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</si>
  <si>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</si>
  <si>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</si>
  <si>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</si>
  <si>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</si>
  <si>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</si>
  <si>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</si>
  <si>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</si>
  <si>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</si>
  <si>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</si>
  <si>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</si>
  <si>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</si>
  <si>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</si>
  <si>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</si>
  <si>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</si>
  <si>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</si>
  <si>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</si>
  <si>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</si>
  <si>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</si>
  <si>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</si>
  <si>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</si>
  <si>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</si>
  <si>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</si>
  <si>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</si>
  <si>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</si>
  <si>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</si>
  <si>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</si>
  <si>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</si>
  <si>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</si>
  <si>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</si>
  <si>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</si>
  <si>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</si>
  <si>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</si>
  <si>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</si>
  <si>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</si>
  <si>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</si>
  <si>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</si>
  <si>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</si>
  <si>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</si>
  <si>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</si>
  <si>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</si>
  <si>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</si>
  <si>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</si>
  <si>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</si>
  <si>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</si>
  <si>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</si>
  <si>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</si>
  <si>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</si>
  <si>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</si>
  <si>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</si>
  <si>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</si>
  <si>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</si>
  <si>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</si>
  <si>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</si>
  <si>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</si>
  <si>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</si>
  <si>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</si>
  <si>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</si>
  <si>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</si>
  <si>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</si>
  <si>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</si>
  <si>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</si>
  <si>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</si>
  <si>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</si>
  <si>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</si>
  <si>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</si>
  <si>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</si>
  <si>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</si>
  <si>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</si>
  <si>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</si>
  <si>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</si>
  <si>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</si>
  <si>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</si>
  <si>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</si>
  <si>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</si>
  <si>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</si>
  <si>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</si>
  <si>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</si>
  <si>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</si>
  <si>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</si>
  <si>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</si>
  <si>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</si>
  <si>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</si>
  <si>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</si>
  <si>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</si>
  <si>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</si>
  <si>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</si>
  <si>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</si>
  <si>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</si>
  <si>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</si>
  <si>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</si>
  <si>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</si>
  <si>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</si>
  <si>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</si>
  <si>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</si>
  <si>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</si>
  <si>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</si>
  <si>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</si>
  <si>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</si>
  <si>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</si>
  <si>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</si>
  <si>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</si>
  <si>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</si>
  <si>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</si>
  <si>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</si>
  <si>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</si>
  <si>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</si>
  <si>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</si>
  <si>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</si>
  <si>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</si>
  <si>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</si>
  <si>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</si>
  <si>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</si>
  <si>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</si>
  <si>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</si>
  <si>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</si>
  <si>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</si>
  <si>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</si>
  <si>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</si>
  <si>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</si>
  <si>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</si>
  <si>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</si>
  <si>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</si>
  <si>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</si>
  <si>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</si>
  <si>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</si>
  <si>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</si>
  <si>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</si>
  <si>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</si>
  <si>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</si>
  <si>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</si>
  <si>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</si>
  <si>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</si>
  <si>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</si>
  <si>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</si>
  <si>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</si>
  <si>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</si>
  <si>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</si>
  <si>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</si>
  <si>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</si>
  <si>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</si>
  <si>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</si>
  <si>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</si>
  <si>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</si>
  <si>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</si>
  <si>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</si>
  <si>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</si>
  <si>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</si>
  <si>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</si>
  <si>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</si>
  <si>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</si>
  <si>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</si>
  <si>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</si>
  <si>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</si>
  <si>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</si>
  <si>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</si>
  <si>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</si>
  <si>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</si>
  <si>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</si>
  <si>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</si>
  <si>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</si>
  <si>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</si>
  <si>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</si>
  <si>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</si>
  <si>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</si>
  <si>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</si>
  <si>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</si>
  <si>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</si>
  <si>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</si>
  <si>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</si>
  <si>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</si>
  <si>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</si>
  <si>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</si>
  <si>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</si>
  <si>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</si>
  <si>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</si>
  <si>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</si>
  <si>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</si>
  <si>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</si>
  <si>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</si>
  <si>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</si>
  <si>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</si>
  <si>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</si>
  <si>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</si>
  <si>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</si>
  <si>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</si>
  <si>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</si>
  <si>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</si>
  <si>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</si>
  <si>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</si>
  <si>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</si>
  <si>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</si>
  <si>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</si>
  <si>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</si>
  <si>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</si>
  <si>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</si>
  <si>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</si>
  <si>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</si>
  <si>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</si>
  <si>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</si>
  <si>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</si>
  <si>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</si>
  <si>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</si>
  <si>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</si>
  <si>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</si>
  <si>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</si>
  <si>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</si>
  <si>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</si>
  <si>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</si>
  <si>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</si>
  <si>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</si>
  <si>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</si>
  <si>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</si>
  <si>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</si>
  <si>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</si>
  <si>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</si>
  <si>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</si>
  <si>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</si>
  <si>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</si>
  <si>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</si>
  <si>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</si>
  <si>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</si>
  <si>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</si>
  <si>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</si>
  <si>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</si>
  <si>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</si>
  <si>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</si>
  <si>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</si>
  <si>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</si>
  <si>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</si>
  <si>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</si>
  <si>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</si>
  <si>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</si>
  <si>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</si>
  <si>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</si>
  <si>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</si>
  <si>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</si>
  <si>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</si>
  <si>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</si>
  <si>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</si>
  <si>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</si>
  <si>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</si>
  <si>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</si>
  <si>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</si>
  <si>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</si>
  <si>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</si>
  <si>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</si>
  <si>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</si>
  <si>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</si>
  <si>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</si>
  <si>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</si>
  <si>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</si>
  <si>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</si>
  <si>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</si>
  <si>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</si>
  <si>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</si>
  <si>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</si>
  <si>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</si>
  <si>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</si>
  <si>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</si>
  <si>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</si>
  <si>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</si>
  <si>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</si>
  <si>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</si>
  <si>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</si>
  <si>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</si>
  <si>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</si>
  <si>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</si>
  <si>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</si>
  <si>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</si>
  <si>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</si>
  <si>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</si>
  <si>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</si>
  <si>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</si>
  <si>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</si>
  <si>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</si>
  <si>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</si>
  <si>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</si>
  <si>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</si>
  <si>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</si>
  <si>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</si>
  <si>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</si>
  <si>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</si>
  <si>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</si>
  <si>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</si>
  <si>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</si>
  <si>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</si>
  <si>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</si>
  <si>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</si>
  <si>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</si>
  <si>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</si>
  <si>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</si>
  <si>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</si>
  <si>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</si>
  <si>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</si>
  <si>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</si>
  <si>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</si>
  <si>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</si>
  <si>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</si>
  <si>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</si>
  <si>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</si>
  <si>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</si>
  <si>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</si>
  <si>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</si>
  <si>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</si>
  <si>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</si>
  <si>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</si>
  <si>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</si>
  <si>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</si>
  <si>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</si>
  <si>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</si>
  <si>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</si>
  <si>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</si>
  <si>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</si>
  <si>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</si>
  <si>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</si>
  <si>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</si>
  <si>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</si>
  <si>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</si>
  <si>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</si>
  <si>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</si>
  <si>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</si>
  <si>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</si>
  <si>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</si>
  <si>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</si>
  <si>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</si>
  <si>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</si>
  <si>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</si>
  <si>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</si>
  <si>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</si>
  <si>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</si>
  <si>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</si>
  <si>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</si>
  <si>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</si>
  <si>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</si>
  <si>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</si>
  <si>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</si>
  <si>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</si>
  <si>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</si>
  <si>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</si>
  <si>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</si>
  <si>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</si>
  <si>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</si>
  <si>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</si>
  <si>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</si>
  <si>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</si>
  <si>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</si>
  <si>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</si>
  <si>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</si>
  <si>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</si>
  <si>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</si>
  <si>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</si>
  <si>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</si>
  <si>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</si>
  <si>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</si>
  <si>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</si>
  <si>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</si>
  <si>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</si>
  <si>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</si>
  <si>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</si>
  <si>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</si>
  <si>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</si>
  <si>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</si>
  <si>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</si>
  <si>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</si>
  <si>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</si>
  <si>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</si>
  <si>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</si>
  <si>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</si>
  <si>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</si>
  <si>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</si>
  <si>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</si>
  <si>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</si>
  <si>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</si>
  <si>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</si>
  <si>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</si>
  <si>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</si>
  <si>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</si>
  <si>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</si>
  <si>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</si>
  <si>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</si>
  <si>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</si>
  <si>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</si>
  <si>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</si>
  <si>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</si>
  <si>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</si>
  <si>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</si>
  <si>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</si>
  <si>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</si>
  <si>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</si>
  <si>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</si>
  <si>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</si>
  <si>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</si>
  <si>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</si>
  <si>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</si>
  <si>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</si>
  <si>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</si>
  <si>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</si>
  <si>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</si>
  <si>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</si>
  <si>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</si>
  <si>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</si>
  <si>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</si>
  <si>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</si>
  <si>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</si>
  <si>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</si>
  <si>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</si>
  <si>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</si>
  <si>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</si>
  <si>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</si>
  <si>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</si>
  <si>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</si>
  <si>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</si>
  <si>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</si>
  <si>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</si>
  <si>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</si>
  <si>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</si>
  <si>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</si>
  <si>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</si>
  <si>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</si>
  <si>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</si>
  <si>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</si>
  <si>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</si>
  <si>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</si>
  <si>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</si>
  <si>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</si>
  <si>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</si>
  <si>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</si>
  <si>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</si>
  <si>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</si>
  <si>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</si>
  <si>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</si>
  <si>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</si>
  <si>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</si>
  <si>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</si>
  <si>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</si>
  <si>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</si>
  <si>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</si>
  <si>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</si>
  <si>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</si>
  <si>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</si>
  <si>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</si>
  <si>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</si>
  <si>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</si>
  <si>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</si>
  <si>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</si>
  <si>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</si>
  <si>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</si>
  <si>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</si>
  <si>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</si>
  <si>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</si>
  <si>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</si>
  <si>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</si>
  <si>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</si>
  <si>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</si>
  <si>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</si>
  <si>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</si>
  <si>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</si>
  <si>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</si>
  <si>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</si>
  <si>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</si>
  <si>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</si>
  <si>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</si>
  <si>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</si>
  <si>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</si>
  <si>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</si>
  <si>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</si>
  <si>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</si>
  <si>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</si>
  <si>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</si>
  <si>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</si>
  <si>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</si>
  <si>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</si>
  <si>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</si>
  <si>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</si>
  <si>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</si>
  <si>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</si>
  <si>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</si>
  <si>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</si>
  <si>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</si>
  <si>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</si>
  <si>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</si>
  <si>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</si>
  <si>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</si>
  <si>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</si>
  <si>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</si>
  <si>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</si>
  <si>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</si>
  <si>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</si>
  <si>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</si>
  <si>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</si>
  <si>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</si>
  <si>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</si>
  <si>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</si>
  <si>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</si>
  <si>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</si>
  <si>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</si>
  <si>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</si>
  <si>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</si>
  <si>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</si>
  <si>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</si>
  <si>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</si>
  <si>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</si>
  <si>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</si>
  <si>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</si>
  <si>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</si>
  <si>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</si>
  <si>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</si>
  <si>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</si>
  <si>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</si>
  <si>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</si>
  <si>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</si>
  <si>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</si>
  <si>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</si>
  <si>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</si>
  <si>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</si>
  <si>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</si>
  <si>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</si>
  <si>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</si>
  <si>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</si>
  <si>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</si>
  <si>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</si>
  <si>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</si>
  <si>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</si>
  <si>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</si>
  <si>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</si>
  <si>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</si>
  <si>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</si>
  <si>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</si>
  <si>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</si>
  <si>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</si>
  <si>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</si>
  <si>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</si>
  <si>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</si>
  <si>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</si>
  <si>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</si>
  <si>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</si>
  <si>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</si>
  <si>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</si>
  <si>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</si>
  <si>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</si>
  <si>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</si>
  <si>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</si>
  <si>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</si>
  <si>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</si>
  <si>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</si>
  <si>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</si>
  <si>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</si>
  <si>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</si>
  <si>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</si>
  <si>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</si>
  <si>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</si>
  <si>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</si>
  <si>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</si>
  <si>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</si>
  <si>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</si>
  <si>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</si>
  <si>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</si>
  <si>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</si>
  <si>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</si>
  <si>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</si>
  <si>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</si>
  <si>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</si>
  <si>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</si>
  <si>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</si>
  <si>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</si>
  <si>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</si>
  <si>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</si>
  <si>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</si>
  <si>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</si>
  <si>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</si>
  <si>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</si>
  <si>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</si>
  <si>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</si>
  <si>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</si>
  <si>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</si>
  <si>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</si>
  <si>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</si>
  <si>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</si>
  <si>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</si>
  <si>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</si>
  <si>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</si>
  <si>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</si>
  <si>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</si>
  <si>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</si>
  <si>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</si>
  <si>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</si>
  <si>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</si>
  <si>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</si>
  <si>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</si>
  <si>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</si>
  <si>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</si>
  <si>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</si>
  <si>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</si>
  <si>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</si>
  <si>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</si>
  <si>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</si>
  <si>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</si>
  <si>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</si>
  <si>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</si>
  <si>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</si>
  <si>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</si>
  <si>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</si>
  <si>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</si>
  <si>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</si>
  <si>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</si>
  <si>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</si>
  <si>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</si>
  <si>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</si>
  <si>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</si>
  <si>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</si>
  <si>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</si>
  <si>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</si>
  <si>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</si>
  <si>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</si>
  <si>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</si>
  <si>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</si>
  <si>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</si>
  <si>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</si>
  <si>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</si>
  <si>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</si>
  <si>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</si>
  <si>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</si>
  <si>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</si>
  <si>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</si>
  <si>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</si>
  <si>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</si>
  <si>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</si>
  <si>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</si>
  <si>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</si>
  <si>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</si>
  <si>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</si>
  <si>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</si>
  <si>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</si>
  <si>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</si>
  <si>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</si>
  <si>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</si>
  <si>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</si>
  <si>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</si>
  <si>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</si>
  <si>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</si>
  <si>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</si>
  <si>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</si>
  <si>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</si>
  <si>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</si>
  <si>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</si>
  <si>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</si>
  <si>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</si>
  <si>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</si>
  <si>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</si>
  <si>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</si>
  <si>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</si>
  <si>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</si>
  <si>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</si>
  <si>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</si>
  <si>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</si>
  <si>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</si>
  <si>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</si>
  <si>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</si>
  <si>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</si>
  <si>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</si>
  <si>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</si>
  <si>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</si>
  <si>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</si>
  <si>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</si>
  <si>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</si>
  <si>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</si>
  <si>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</si>
  <si>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</si>
  <si>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</si>
  <si>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</si>
  <si>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</si>
  <si>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</si>
  <si>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</si>
  <si>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</si>
  <si>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</si>
  <si>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</si>
  <si>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</si>
  <si>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</si>
  <si>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</si>
  <si>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</si>
  <si>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</si>
  <si>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</si>
  <si>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</si>
  <si>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</si>
  <si>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</si>
  <si>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</si>
  <si>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</si>
  <si>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</si>
  <si>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</si>
  <si>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</si>
  <si>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</si>
  <si>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</si>
  <si>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</si>
  <si>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</si>
  <si>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</si>
  <si>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</si>
  <si>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</si>
  <si>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</si>
  <si>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</si>
  <si>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</si>
  <si>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</si>
  <si>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</si>
  <si>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</si>
  <si>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</si>
  <si>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</si>
  <si>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</si>
  <si>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</si>
  <si>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</si>
  <si>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</si>
  <si>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</si>
  <si>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</si>
  <si>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</si>
  <si>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</si>
  <si>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</si>
  <si>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</si>
  <si>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</si>
  <si>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</si>
  <si>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</si>
  <si>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</si>
  <si>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</si>
  <si>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</si>
  <si>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</si>
  <si>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</si>
  <si>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</si>
  <si>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</si>
  <si>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</si>
  <si>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</si>
  <si>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</si>
  <si>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</si>
  <si>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</si>
  <si>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</si>
  <si>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</si>
  <si>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</si>
  <si>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</si>
  <si>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</si>
  <si>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</si>
  <si>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</si>
  <si>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</si>
  <si>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</si>
  <si>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</si>
  <si>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</si>
  <si>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</si>
  <si>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</si>
  <si>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</si>
  <si>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</si>
  <si>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</si>
  <si>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</si>
  <si>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</si>
  <si>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</si>
  <si>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</si>
  <si>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</si>
  <si>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</si>
  <si>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</si>
  <si>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</si>
  <si>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</si>
  <si>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</si>
  <si>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</si>
  <si>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</si>
  <si>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</si>
  <si>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</si>
  <si>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</si>
  <si>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</si>
  <si>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</si>
  <si>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</si>
  <si>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</si>
  <si>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</si>
  <si>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</si>
  <si>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</si>
  <si>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</si>
  <si>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</si>
  <si>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</si>
  <si>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</si>
  <si>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</si>
  <si>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</si>
  <si>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</si>
  <si>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</si>
  <si>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</si>
  <si>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</si>
  <si>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</si>
  <si>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</si>
  <si>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</si>
  <si>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</si>
  <si>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</si>
  <si>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</si>
  <si>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</si>
  <si>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</si>
  <si>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</si>
  <si>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</si>
  <si>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</si>
  <si>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</si>
  <si>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</si>
  <si>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</si>
  <si>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</si>
  <si>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</si>
  <si>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</si>
  <si>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</si>
  <si>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</si>
  <si>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</si>
  <si>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</si>
  <si>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</si>
  <si>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</si>
  <si>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</si>
  <si>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</si>
  <si>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</si>
  <si>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</si>
  <si>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</si>
  <si>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</si>
  <si>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</si>
  <si>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</si>
  <si>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</si>
  <si>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</si>
  <si>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</si>
  <si>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</si>
  <si>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</si>
  <si>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</si>
  <si>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</si>
  <si>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</si>
  <si>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</si>
  <si>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</si>
  <si>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</si>
  <si>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</si>
  <si>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</si>
  <si>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</si>
  <si>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</si>
  <si>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</si>
  <si>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</si>
  <si>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</si>
  <si>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</si>
  <si>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</si>
  <si>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</si>
  <si>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</si>
  <si>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</si>
  <si>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</si>
  <si>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</si>
  <si>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</si>
  <si>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</si>
  <si>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</si>
  <si>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</si>
  <si>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</si>
  <si>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</si>
  <si>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</si>
  <si>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</si>
  <si>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</si>
  <si>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</si>
  <si>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</si>
  <si>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</si>
  <si>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</si>
  <si>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</si>
  <si>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</si>
  <si>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</si>
  <si>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</si>
  <si>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</si>
  <si>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</si>
  <si>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</si>
  <si>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</si>
  <si>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</si>
  <si>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</si>
  <si>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</si>
  <si>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</si>
  <si>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</si>
  <si>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</si>
  <si>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</si>
  <si>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</si>
  <si>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</si>
  <si>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</si>
  <si>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</si>
  <si>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</si>
  <si>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</si>
  <si>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</si>
  <si>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</si>
  <si>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</si>
  <si>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</si>
  <si>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</si>
  <si>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</si>
  <si>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</si>
  <si>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</si>
  <si>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</si>
  <si>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</si>
  <si>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</si>
  <si>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</si>
  <si>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</si>
  <si>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</si>
  <si>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</si>
  <si>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</si>
  <si>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</si>
  <si>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</si>
  <si>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</si>
  <si>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</si>
  <si>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</si>
  <si>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</si>
  <si>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</si>
  <si>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</si>
  <si>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</si>
  <si>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</si>
  <si>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</si>
  <si>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</si>
  <si>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</si>
  <si>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</si>
  <si>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</si>
  <si>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</si>
  <si>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</si>
  <si>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</si>
  <si>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</si>
  <si>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</si>
  <si>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</si>
  <si>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</si>
  <si>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</si>
  <si>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</si>
  <si>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</si>
  <si>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</si>
  <si>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</si>
  <si>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</si>
  <si>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</si>
  <si>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</si>
  <si>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</si>
  <si>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</si>
  <si>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</si>
  <si>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</si>
  <si>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</si>
  <si>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</si>
  <si>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</si>
  <si>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</si>
  <si>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</si>
  <si>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</si>
  <si>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</si>
  <si>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</si>
  <si>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</si>
  <si>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</si>
  <si>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</si>
  <si>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</si>
  <si>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</si>
  <si>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</si>
  <si>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</si>
  <si>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</si>
  <si>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</si>
  <si>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</si>
  <si>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</si>
  <si>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</si>
  <si>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</si>
  <si>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</si>
  <si>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</si>
  <si>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</si>
  <si>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</si>
  <si>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</si>
  <si>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</si>
  <si>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</si>
  <si>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</si>
  <si>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</si>
  <si>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</si>
  <si>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</si>
  <si>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</si>
  <si>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</si>
  <si>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</si>
  <si>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</si>
  <si>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</si>
  <si>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</si>
  <si>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</si>
  <si>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</si>
  <si>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</si>
  <si>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</si>
  <si>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</si>
  <si>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</si>
  <si>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</si>
  <si>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</si>
  <si>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</si>
  <si>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</si>
  <si>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</si>
  <si>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</si>
  <si>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</si>
  <si>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</si>
  <si>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</si>
  <si>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</si>
  <si>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</si>
  <si>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</si>
  <si>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</si>
  <si>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</si>
  <si>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</si>
  <si>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</si>
  <si>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</si>
  <si>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</si>
  <si>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</si>
  <si>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</si>
  <si>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</si>
  <si>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</si>
  <si>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</si>
  <si>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</si>
  <si>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</si>
  <si>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</si>
  <si>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</si>
  <si>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</si>
  <si>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</si>
  <si>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</si>
  <si>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</si>
  <si>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</si>
  <si>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</si>
  <si>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</si>
  <si>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</si>
  <si>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</si>
  <si>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</si>
  <si>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</si>
  <si>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</si>
  <si>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</si>
  <si>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</si>
  <si>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</si>
  <si>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</si>
  <si>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</si>
  <si>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</si>
  <si>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</si>
  <si>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</si>
  <si>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</si>
  <si>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</si>
  <si>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</si>
  <si>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</si>
  <si>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</si>
  <si>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</si>
  <si>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</si>
  <si>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</si>
  <si>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</si>
  <si>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</si>
  <si>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</si>
  <si>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</si>
  <si>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</si>
  <si>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</si>
  <si>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</si>
  <si>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</si>
  <si>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</si>
  <si>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</si>
  <si>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</si>
  <si>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</si>
  <si>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</si>
  <si>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</si>
  <si>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</si>
  <si>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</si>
  <si>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</si>
  <si>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</si>
  <si>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</si>
  <si>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</si>
  <si>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</si>
  <si>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</si>
  <si>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</si>
  <si>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</si>
  <si>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</si>
  <si>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</si>
  <si>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</si>
  <si>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</si>
  <si>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</si>
  <si>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</si>
  <si>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</si>
  <si>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</si>
  <si>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</si>
  <si>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</si>
  <si>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</si>
  <si>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</si>
  <si>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</si>
  <si>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</si>
  <si>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</si>
  <si>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</si>
  <si>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</si>
  <si>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</si>
  <si>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</si>
  <si>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</si>
  <si>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</si>
  <si>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</si>
  <si>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</si>
  <si>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</si>
  <si>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</si>
  <si>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</si>
  <si>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</si>
  <si>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</si>
  <si>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</si>
  <si>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</si>
  <si>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</si>
  <si>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</si>
  <si>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</si>
  <si>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</si>
  <si>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</si>
  <si>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</si>
  <si>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</si>
  <si>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</si>
  <si>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</si>
  <si>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</si>
  <si>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</si>
  <si>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</si>
  <si>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</si>
  <si>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</si>
  <si>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</si>
  <si>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</si>
  <si>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</si>
  <si>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</si>
  <si>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</si>
  <si>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</si>
  <si>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</si>
  <si>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</si>
  <si>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</si>
  <si>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</si>
  <si>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</si>
  <si>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</si>
  <si>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</si>
  <si>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</si>
  <si>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</si>
  <si>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</si>
  <si>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</si>
  <si>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</si>
  <si>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</si>
  <si>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</si>
  <si>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</si>
  <si>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</si>
  <si>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</si>
  <si>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</si>
  <si>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</si>
  <si>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</si>
  <si>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</si>
  <si>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</si>
  <si>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</si>
  <si>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</si>
  <si>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</si>
  <si>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</si>
  <si>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</si>
  <si>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</si>
  <si>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</si>
  <si>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</si>
  <si>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</si>
  <si>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</si>
  <si>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</si>
  <si>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</si>
  <si>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</si>
  <si>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</si>
  <si>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</si>
  <si>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</si>
  <si>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</si>
  <si>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</si>
  <si>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</si>
  <si>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</si>
  <si>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</si>
  <si>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</si>
  <si>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</si>
  <si>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</si>
  <si>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</si>
  <si>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</si>
  <si>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</si>
  <si>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</si>
  <si>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</si>
  <si>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</si>
  <si>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</si>
  <si>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</si>
  <si>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</si>
  <si>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</si>
  <si>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</si>
  <si>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</si>
  <si>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</si>
  <si>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</si>
  <si>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</si>
  <si>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</si>
  <si>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</si>
  <si>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</si>
  <si>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</si>
  <si>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</si>
  <si>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</si>
  <si>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</si>
  <si>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</si>
  <si>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</si>
  <si>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</si>
  <si>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</si>
  <si>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</si>
  <si>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</si>
  <si>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</si>
  <si>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</si>
  <si>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</si>
  <si>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</si>
  <si>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</si>
  <si>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</si>
  <si>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</si>
  <si>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</si>
  <si>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</si>
  <si>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</si>
  <si>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</si>
  <si>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</si>
  <si>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</si>
  <si>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</si>
  <si>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</si>
  <si>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</si>
  <si>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</si>
  <si>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</si>
  <si>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</si>
  <si>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</si>
  <si>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</si>
  <si>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</si>
  <si>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</si>
  <si>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</si>
  <si>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</si>
  <si>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</si>
  <si>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</si>
  <si>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</si>
  <si>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</si>
  <si>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</si>
  <si>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</si>
  <si>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</si>
  <si>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</si>
  <si>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</si>
  <si>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</si>
  <si>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</si>
  <si>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</si>
  <si>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</si>
  <si>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</si>
  <si>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</si>
  <si>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</si>
  <si>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</si>
  <si>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</si>
  <si>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</si>
  <si>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</si>
  <si>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</si>
  <si>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</si>
  <si>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</si>
  <si>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</si>
  <si>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</si>
  <si>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</si>
  <si>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</si>
  <si>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</si>
  <si>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</si>
  <si>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</si>
  <si>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</si>
  <si>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</si>
  <si>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</si>
  <si>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</si>
  <si>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</si>
  <si>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</si>
  <si>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</si>
  <si>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</si>
  <si>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</si>
  <si>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</si>
  <si>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</si>
  <si>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</si>
  <si>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</si>
  <si>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</si>
  <si>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</si>
  <si>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</si>
  <si>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</si>
  <si>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</si>
  <si>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</si>
  <si>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</si>
  <si>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</si>
  <si>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</si>
  <si>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</si>
  <si>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</si>
  <si>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</si>
  <si>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</si>
  <si>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</si>
  <si>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</si>
  <si>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</si>
  <si>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</si>
  <si>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</si>
  <si>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</si>
  <si>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</si>
  <si>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</si>
  <si>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</si>
  <si>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</si>
  <si>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</si>
  <si>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</si>
  <si>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</si>
  <si>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</si>
  <si>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</si>
  <si>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</si>
  <si>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</si>
  <si>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</si>
  <si>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</si>
  <si>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</si>
  <si>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</si>
  <si>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</si>
  <si>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</si>
  <si>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</si>
  <si>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</si>
  <si>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</si>
  <si>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</si>
  <si>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</si>
  <si>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</si>
  <si>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</si>
  <si>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</si>
  <si>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</si>
  <si>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</si>
  <si>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</si>
  <si>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</si>
  <si>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</si>
  <si>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</si>
  <si>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</si>
  <si>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</si>
  <si>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</si>
  <si>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</si>
  <si>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</si>
  <si>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</si>
  <si>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</si>
  <si>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</si>
  <si>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</si>
  <si>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</si>
  <si>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</si>
  <si>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</si>
  <si>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</si>
  <si>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</si>
  <si>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</si>
  <si>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</si>
  <si>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</si>
  <si>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</si>
  <si>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</si>
  <si>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</si>
  <si>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</si>
  <si>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</si>
  <si>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</si>
  <si>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</si>
  <si>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</si>
  <si>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</si>
  <si>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</si>
  <si>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</si>
  <si>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</si>
  <si>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</si>
  <si>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</si>
  <si>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</si>
  <si>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</si>
  <si>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</si>
  <si>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</si>
  <si>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</si>
  <si>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</si>
  <si>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</si>
  <si>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</si>
  <si>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</si>
  <si>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</si>
  <si>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</si>
  <si>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</si>
  <si>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</si>
  <si>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</si>
  <si>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</si>
  <si>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</si>
  <si>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</si>
  <si>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</si>
  <si>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</si>
  <si>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</si>
  <si>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</si>
  <si>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</si>
  <si>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</si>
  <si>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</si>
  <si>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</si>
  <si>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</si>
  <si>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</si>
  <si>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</si>
  <si>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</si>
  <si>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</si>
  <si>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</si>
  <si>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</si>
  <si>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</si>
  <si>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</si>
  <si>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</si>
  <si>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</si>
  <si>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</si>
  <si>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</si>
  <si>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</si>
  <si>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</si>
  <si>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</si>
  <si>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</si>
  <si>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</si>
  <si>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</si>
  <si>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</si>
  <si>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</si>
  <si>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</si>
  <si>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</si>
  <si>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</si>
  <si>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</si>
  <si>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</si>
  <si>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</si>
  <si>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</si>
  <si>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</si>
  <si>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</si>
  <si>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</si>
  <si>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</si>
  <si>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</si>
  <si>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</si>
  <si>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</si>
  <si>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</si>
  <si>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</si>
  <si>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</si>
  <si>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</si>
  <si>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</si>
  <si>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</si>
  <si>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</si>
  <si>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</si>
  <si>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</si>
  <si>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</si>
  <si>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</si>
  <si>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</si>
  <si>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</si>
  <si>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</si>
  <si>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</si>
  <si>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</si>
  <si>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</si>
  <si>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</si>
  <si>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</si>
  <si>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</si>
  <si>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</si>
  <si>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</si>
  <si>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</si>
  <si>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</si>
  <si>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</si>
  <si>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</si>
  <si>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</si>
  <si>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</si>
  <si>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</si>
  <si>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</si>
  <si>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</si>
  <si>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</si>
  <si>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</si>
  <si>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</si>
  <si>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</si>
  <si>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</si>
  <si>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</si>
  <si>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</si>
  <si>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</si>
  <si>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</si>
  <si>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</si>
  <si>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</si>
  <si>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</si>
  <si>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</si>
  <si>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</si>
  <si>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</si>
  <si>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</si>
  <si>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</si>
  <si>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</si>
  <si>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</si>
  <si>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</si>
  <si>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</si>
  <si>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</si>
  <si>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</si>
  <si>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</si>
  <si>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</si>
  <si>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</si>
  <si>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</si>
  <si>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</si>
  <si>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</si>
  <si>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</si>
  <si>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</si>
  <si>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</si>
  <si>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</si>
  <si>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</si>
  <si>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</si>
  <si>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</si>
  <si>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</si>
  <si>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</si>
  <si>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</si>
  <si>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</si>
  <si>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</si>
  <si>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</si>
  <si>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</si>
  <si>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</si>
  <si>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</si>
  <si>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</si>
  <si>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</si>
  <si>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</si>
  <si>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</si>
  <si>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</si>
  <si>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</si>
  <si>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</si>
  <si>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</si>
  <si>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</si>
  <si>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</si>
  <si>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</si>
  <si>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</si>
  <si>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</si>
  <si>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</si>
  <si>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</si>
  <si>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</si>
  <si>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</si>
  <si>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</si>
  <si>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</si>
  <si>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</si>
  <si>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</si>
  <si>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</si>
  <si>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</si>
  <si>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</si>
  <si>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</si>
  <si>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</si>
  <si>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</si>
  <si>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</si>
  <si>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</si>
  <si>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</si>
  <si>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</si>
  <si>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</si>
  <si>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</si>
  <si>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</si>
  <si>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</si>
  <si>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</si>
  <si>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</si>
  <si>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</si>
  <si>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</si>
  <si>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</si>
  <si>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</si>
  <si>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</si>
  <si>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</si>
  <si>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</si>
  <si>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</si>
  <si>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</si>
  <si>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</si>
  <si>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</si>
  <si>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</si>
  <si>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</si>
  <si>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</si>
  <si>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</si>
  <si>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</si>
  <si>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</si>
  <si>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</si>
  <si>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</si>
  <si>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</si>
  <si>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</si>
  <si>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</si>
  <si>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</si>
  <si>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</si>
  <si>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</si>
  <si>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</si>
  <si>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</si>
  <si>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</si>
  <si>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</si>
  <si>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</si>
  <si>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</si>
  <si>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</si>
  <si>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</si>
  <si>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</si>
  <si>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</si>
  <si>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</si>
  <si>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</si>
  <si>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</si>
  <si>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</si>
  <si>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</si>
  <si>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</si>
  <si>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</si>
  <si>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</si>
  <si>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</si>
  <si>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</si>
  <si>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</si>
  <si>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</si>
  <si>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</si>
  <si>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</si>
  <si>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</si>
  <si>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</si>
  <si>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</si>
  <si>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</si>
  <si>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</si>
  <si>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</si>
  <si>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</si>
  <si>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</si>
  <si>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</si>
  <si>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</si>
  <si>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</si>
  <si>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</si>
  <si>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</si>
  <si>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</si>
  <si>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</si>
  <si>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</si>
  <si>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</si>
  <si>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</si>
  <si>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</si>
  <si>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</si>
  <si>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</si>
  <si>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</si>
  <si>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</si>
  <si>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</si>
  <si>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</si>
  <si>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</si>
  <si>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</si>
  <si>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</si>
  <si>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</si>
  <si>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</si>
  <si>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</si>
  <si>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</si>
  <si>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</si>
  <si>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</si>
  <si>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</si>
  <si>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</si>
  <si>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</si>
  <si>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</si>
  <si>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</si>
  <si>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</si>
  <si>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</si>
  <si>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</si>
  <si>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</si>
  <si>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</si>
  <si>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</si>
  <si>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</si>
  <si>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</si>
  <si>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</si>
  <si>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</si>
  <si>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</si>
  <si>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</si>
  <si>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</si>
  <si>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</si>
  <si>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</si>
  <si>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</si>
  <si>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</si>
  <si>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</si>
  <si>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</si>
  <si>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</si>
  <si>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</si>
  <si>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</si>
  <si>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</si>
  <si>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</si>
  <si>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</si>
  <si>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</si>
  <si>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</si>
  <si>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</si>
  <si>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</si>
  <si>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</si>
  <si>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</si>
  <si>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</si>
  <si>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</si>
  <si>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</si>
  <si>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</si>
  <si>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</si>
  <si>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</si>
  <si>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</si>
  <si>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</si>
  <si>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</si>
  <si>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</si>
  <si>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</si>
  <si>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</si>
  <si>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</si>
  <si>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</si>
  <si>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</si>
  <si>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</si>
  <si>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</si>
  <si>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</si>
  <si>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</si>
  <si>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</si>
  <si>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</si>
  <si>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</si>
  <si>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</si>
  <si>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</si>
  <si>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</si>
  <si>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</si>
  <si>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</si>
  <si>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</si>
  <si>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</si>
  <si>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</si>
  <si>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</si>
  <si>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</si>
  <si>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</si>
  <si>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</si>
  <si>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</si>
  <si>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</si>
  <si>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</si>
  <si>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</si>
  <si>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</si>
  <si>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</si>
  <si>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</si>
  <si>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</si>
  <si>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</si>
  <si>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</si>
  <si>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</si>
  <si>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</si>
  <si>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</si>
  <si>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</si>
  <si>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</si>
  <si>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</si>
  <si>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</si>
  <si>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</si>
  <si>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</si>
  <si>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</si>
  <si>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</si>
  <si>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</si>
  <si>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</si>
  <si>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</si>
  <si>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</si>
  <si>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</si>
  <si>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</si>
  <si>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</si>
  <si>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</si>
  <si>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</si>
  <si>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</si>
  <si>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</si>
  <si>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</si>
  <si>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</si>
  <si>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</si>
  <si>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</si>
  <si>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</si>
  <si>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</si>
  <si>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</si>
  <si>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</si>
  <si>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</si>
  <si>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</si>
  <si>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</si>
  <si>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</si>
  <si>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</si>
  <si>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</si>
  <si>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</si>
  <si>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</si>
  <si>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</si>
  <si>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</si>
  <si>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</si>
  <si>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</si>
  <si>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</si>
  <si>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</si>
  <si>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</si>
  <si>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</si>
  <si>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</si>
  <si>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</si>
  <si>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</si>
  <si>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</si>
  <si>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</si>
  <si>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</si>
  <si>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</si>
  <si>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</si>
  <si>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</si>
  <si>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</si>
  <si>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</si>
  <si>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</si>
  <si>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</si>
  <si>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</si>
  <si>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</si>
  <si>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</si>
  <si>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</si>
  <si>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</si>
  <si>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</si>
  <si>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</si>
  <si>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</si>
  <si>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</si>
  <si>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</si>
  <si>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</si>
  <si>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</si>
  <si>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</si>
  <si>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</si>
  <si>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</si>
  <si>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</si>
  <si>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</si>
  <si>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</si>
  <si>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</si>
  <si>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</si>
  <si>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</si>
  <si>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</si>
  <si>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</si>
  <si>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</si>
  <si>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</si>
  <si>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</si>
  <si>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</si>
  <si>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</si>
  <si>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</si>
  <si>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</si>
  <si>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</si>
  <si>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</si>
  <si>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</si>
  <si>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</si>
  <si>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</si>
  <si>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</si>
  <si>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</si>
  <si>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</si>
  <si>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</si>
  <si>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</si>
  <si>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</si>
  <si>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</si>
  <si>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</si>
  <si>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</si>
  <si>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</si>
  <si>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</si>
  <si>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</si>
  <si>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</si>
  <si>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</si>
  <si>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</si>
  <si>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</si>
  <si>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</si>
  <si>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</si>
  <si>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</si>
  <si>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</si>
  <si>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</si>
  <si>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</si>
  <si>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</si>
  <si>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</si>
  <si>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</si>
  <si>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</si>
  <si>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</si>
  <si>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</si>
  <si>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</si>
  <si>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</si>
  <si>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</si>
  <si>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</si>
  <si>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</si>
  <si>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</si>
  <si>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</si>
  <si>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</si>
  <si>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</si>
  <si>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</si>
  <si>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</si>
  <si>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</si>
  <si>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</si>
  <si>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</si>
  <si>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</si>
  <si>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</si>
  <si>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</si>
  <si>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</si>
  <si>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</si>
  <si>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</si>
  <si>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</si>
  <si>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</si>
  <si>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</si>
  <si>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</si>
  <si>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</si>
  <si>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</si>
  <si>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</si>
  <si>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</si>
  <si>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</si>
  <si>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</si>
  <si>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</si>
  <si>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</si>
  <si>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</si>
  <si>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</si>
  <si>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</si>
  <si>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</si>
  <si>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</si>
  <si>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</si>
  <si>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</si>
  <si>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</si>
  <si>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</si>
  <si>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</si>
  <si>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</si>
  <si>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</si>
  <si>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</si>
  <si>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</si>
  <si>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</si>
  <si>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</si>
  <si>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</si>
  <si>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</si>
  <si>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</si>
  <si>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</si>
  <si>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</si>
  <si>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</si>
  <si>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</si>
  <si>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</si>
  <si>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</si>
  <si>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</si>
  <si>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</si>
  <si>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</si>
  <si>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</si>
  <si>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</si>
  <si>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</si>
  <si>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</si>
  <si>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</si>
  <si>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</si>
  <si>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</si>
  <si>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</si>
  <si>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</si>
  <si>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</si>
  <si>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</si>
  <si>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</si>
  <si>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</si>
  <si>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</si>
  <si>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</si>
  <si>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</si>
  <si>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</si>
  <si>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</si>
  <si>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</si>
  <si>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</si>
  <si>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</si>
  <si>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</si>
  <si>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</si>
  <si>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</si>
  <si>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</si>
  <si>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</si>
  <si>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</si>
  <si>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</si>
  <si>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</si>
  <si>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</si>
  <si>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</si>
  <si>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</si>
  <si>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</si>
  <si>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</si>
  <si>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</si>
  <si>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</si>
  <si>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</si>
  <si>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</si>
  <si>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</si>
  <si>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</si>
  <si>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</si>
  <si>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</si>
  <si>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</si>
  <si>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</si>
  <si>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</si>
  <si>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</si>
  <si>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</si>
  <si>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</si>
  <si>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</si>
  <si>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</si>
  <si>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</si>
  <si>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</si>
  <si>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</si>
  <si>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</si>
  <si>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</si>
  <si>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</si>
  <si>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</si>
  <si>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</si>
  <si>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</si>
  <si>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</si>
  <si>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</si>
  <si>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</si>
  <si>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</si>
  <si>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</si>
  <si>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</si>
  <si>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</si>
  <si>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</si>
  <si>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</si>
  <si>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</si>
  <si>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</si>
  <si>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</si>
  <si>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</si>
  <si>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</si>
  <si>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</si>
  <si>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</si>
  <si>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</si>
  <si>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</si>
  <si>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</si>
  <si>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</si>
  <si>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</si>
  <si>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</si>
  <si>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</si>
  <si>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</si>
  <si>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</si>
  <si>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</si>
  <si>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</si>
  <si>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</si>
  <si>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</si>
  <si>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</si>
  <si>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</si>
  <si>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</si>
  <si>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</si>
  <si>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</si>
  <si>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</si>
  <si>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</si>
  <si>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</si>
  <si>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</si>
  <si>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</si>
  <si>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</si>
  <si>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</si>
  <si>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</si>
  <si>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</si>
  <si>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</si>
  <si>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</si>
  <si>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</si>
  <si>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</si>
  <si>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</si>
  <si>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</si>
  <si>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</si>
  <si>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</si>
  <si>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</si>
  <si>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</si>
  <si>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</si>
  <si>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</si>
  <si>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</si>
  <si>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</si>
  <si>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</si>
  <si>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</si>
  <si>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</si>
  <si>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</si>
  <si>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</si>
  <si>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</si>
  <si>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</si>
  <si>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</si>
  <si>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</si>
  <si>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</si>
  <si>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</si>
  <si>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</si>
  <si>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</si>
  <si>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</si>
  <si>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</si>
  <si>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</si>
  <si>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</si>
  <si>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</si>
  <si>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</si>
  <si>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</si>
  <si>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</si>
  <si>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</si>
  <si>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</si>
  <si>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</si>
  <si>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</si>
  <si>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</si>
  <si>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</si>
  <si>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</si>
  <si>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</si>
  <si>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</si>
  <si>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</si>
  <si>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</si>
  <si>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</si>
  <si>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</si>
  <si>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</si>
  <si>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</si>
  <si>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</si>
  <si>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</si>
  <si>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</si>
  <si>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</si>
  <si>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</si>
  <si>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</si>
  <si>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</si>
  <si>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</si>
  <si>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</si>
  <si>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</si>
  <si>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</si>
  <si>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</si>
  <si>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</si>
  <si>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</si>
  <si>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</si>
  <si>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</si>
  <si>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</si>
  <si>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</si>
  <si>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</si>
  <si>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</si>
  <si>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</si>
  <si>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</si>
  <si>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</si>
  <si>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</si>
  <si>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</si>
  <si>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</si>
  <si>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</si>
  <si>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</si>
  <si>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</si>
  <si>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</si>
  <si>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</si>
  <si>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</si>
  <si>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</si>
  <si>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</si>
  <si>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</si>
  <si>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</si>
  <si>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</si>
  <si>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</si>
  <si>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</si>
  <si>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</si>
  <si>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</si>
  <si>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</si>
  <si>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</si>
  <si>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</si>
  <si>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</si>
  <si>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</si>
  <si>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</si>
  <si>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</si>
  <si>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</si>
  <si>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</si>
  <si>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</si>
  <si>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</si>
  <si>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</si>
  <si>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</si>
  <si>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</si>
  <si>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</si>
  <si>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</si>
  <si>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</si>
  <si>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</si>
  <si>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</si>
  <si>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</si>
  <si>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</si>
  <si>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</si>
  <si>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</si>
  <si>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</si>
  <si>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</si>
  <si>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</si>
  <si>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</si>
  <si>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</si>
  <si>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</si>
  <si>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</si>
  <si>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</si>
  <si>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</si>
  <si>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</si>
  <si>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</si>
  <si>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</si>
  <si>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</si>
  <si>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</si>
  <si>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</si>
  <si>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</si>
  <si>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</si>
  <si>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</si>
  <si>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</si>
  <si>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</si>
  <si>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</si>
  <si>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</si>
  <si>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</si>
  <si>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</si>
  <si>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</si>
  <si>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</si>
  <si>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</si>
  <si>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</si>
  <si>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</si>
  <si>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</si>
  <si>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</si>
  <si>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</si>
  <si>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</si>
  <si>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</si>
  <si>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</si>
  <si>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</si>
  <si>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</si>
  <si>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</si>
  <si>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</si>
  <si>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</si>
  <si>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</si>
  <si>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</si>
  <si>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</si>
  <si>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</si>
  <si>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</si>
  <si>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</si>
  <si>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</si>
  <si>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</si>
  <si>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</si>
  <si>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</si>
  <si>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</si>
  <si>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</si>
  <si>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</si>
  <si>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</si>
  <si>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</si>
  <si>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</si>
  <si>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</si>
  <si>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</si>
  <si>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</si>
  <si>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</si>
  <si>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</si>
  <si>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</si>
  <si>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</si>
  <si>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</si>
  <si>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</si>
  <si>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</si>
  <si>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</si>
  <si>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</si>
  <si>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</si>
  <si>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</si>
  <si>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</si>
  <si>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</si>
  <si>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</si>
  <si>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</si>
  <si>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</si>
  <si>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</si>
  <si>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</si>
  <si>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</si>
  <si>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</si>
  <si>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</si>
  <si>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</si>
  <si>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</si>
  <si>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</si>
  <si>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</si>
  <si>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</si>
  <si>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</si>
  <si>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</si>
  <si>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</si>
  <si>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</si>
  <si>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</si>
  <si>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</si>
  <si>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</si>
  <si>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</si>
  <si>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</si>
  <si>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</si>
  <si>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</si>
  <si>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</si>
  <si>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</si>
  <si>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</si>
  <si>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</si>
  <si>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</si>
  <si>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</si>
  <si>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</si>
  <si>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</si>
  <si>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</si>
  <si>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</si>
  <si>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</si>
  <si>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</si>
  <si>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</si>
  <si>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</si>
  <si>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</si>
  <si>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</si>
  <si>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</si>
  <si>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</si>
  <si>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</si>
  <si>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</si>
  <si>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</si>
  <si>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</si>
  <si>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</si>
  <si>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</si>
  <si>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</si>
  <si>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</si>
  <si>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</si>
  <si>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</si>
  <si>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</si>
  <si>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</si>
  <si>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</si>
  <si>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</si>
  <si>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</si>
  <si>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</si>
  <si>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</si>
  <si>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</si>
  <si>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</si>
  <si>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</si>
  <si>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</si>
  <si>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</si>
  <si>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</si>
  <si>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</si>
  <si>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</si>
  <si>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</si>
  <si>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</si>
  <si>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</si>
  <si>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</si>
  <si>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</si>
  <si>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</si>
  <si>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</si>
  <si>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</si>
  <si>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</si>
  <si>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</si>
  <si>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</si>
  <si>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</si>
  <si>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</si>
  <si>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</si>
  <si>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</si>
  <si>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</si>
  <si>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</si>
  <si>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</si>
  <si>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</si>
  <si>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</si>
  <si>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</si>
  <si>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</si>
  <si>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</si>
  <si>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</si>
  <si>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</si>
  <si>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</si>
  <si>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</si>
  <si>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</si>
  <si>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</si>
  <si>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</si>
  <si>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</si>
  <si>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</si>
  <si>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</si>
  <si>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</si>
  <si>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</si>
  <si>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</si>
  <si>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</si>
  <si>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</si>
  <si>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</si>
  <si>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</si>
  <si>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</si>
  <si>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</si>
  <si>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</si>
  <si>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</si>
  <si>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</si>
  <si>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</si>
  <si>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</si>
  <si>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</si>
  <si>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</si>
  <si>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</si>
  <si>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</si>
  <si>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</si>
  <si>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</si>
  <si>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</si>
  <si>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</si>
  <si>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</si>
  <si>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</si>
  <si>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</si>
  <si>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</si>
  <si>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</si>
  <si>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</si>
  <si>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</si>
  <si>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</si>
  <si>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</si>
  <si>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</si>
  <si>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</si>
  <si>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</si>
  <si>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</si>
  <si>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</si>
  <si>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</si>
  <si>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</si>
  <si>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</si>
  <si>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</si>
  <si>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</si>
  <si>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</si>
  <si>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</si>
  <si>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</si>
  <si>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</si>
  <si>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</si>
  <si>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</si>
  <si>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</si>
  <si>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</si>
  <si>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</si>
  <si>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</si>
  <si>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</si>
  <si>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</si>
  <si>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</si>
  <si>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</si>
  <si>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</si>
  <si>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</si>
  <si>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</si>
  <si>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</si>
  <si>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</si>
  <si>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</si>
  <si>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</si>
  <si>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</si>
  <si>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</si>
  <si>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</si>
  <si>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</si>
  <si>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</si>
  <si>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</si>
  <si>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</si>
  <si>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</si>
  <si>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</si>
  <si>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</si>
  <si>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</si>
  <si>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</si>
  <si>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</si>
  <si>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</si>
  <si>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</si>
  <si>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</si>
  <si>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</si>
  <si>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</si>
  <si>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</si>
  <si>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</si>
  <si>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</si>
  <si>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</si>
  <si>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</si>
  <si>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</si>
  <si>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</si>
  <si>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</si>
  <si>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</si>
  <si>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</si>
  <si>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</si>
  <si>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</si>
  <si>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</si>
  <si>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</si>
  <si>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</si>
  <si>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</si>
  <si>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</si>
  <si>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</si>
  <si>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</si>
  <si>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</si>
  <si>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</si>
  <si>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</si>
  <si>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</si>
  <si>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</si>
  <si>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</si>
  <si>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</si>
  <si>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</si>
  <si>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</si>
  <si>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</si>
  <si>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</si>
  <si>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</si>
  <si>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</si>
  <si>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</si>
  <si>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</si>
  <si>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</si>
  <si>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</si>
  <si>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</si>
  <si>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</si>
  <si>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</si>
  <si>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</si>
  <si>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</si>
  <si>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</si>
  <si>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</si>
  <si>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</si>
  <si>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</si>
  <si>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</si>
  <si>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</si>
  <si>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</si>
  <si>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</si>
  <si>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</si>
  <si>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</si>
  <si>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</si>
  <si>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</si>
  <si>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</si>
  <si>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</si>
  <si>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</si>
  <si>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</si>
  <si>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</si>
  <si>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</si>
  <si>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</si>
  <si>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</si>
  <si>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</si>
  <si>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</si>
  <si>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</si>
  <si>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</si>
  <si>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</si>
  <si>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</si>
  <si>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</si>
  <si>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</si>
  <si>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</si>
  <si>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</si>
  <si>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</si>
  <si>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</si>
  <si>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</si>
  <si>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</si>
  <si>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</si>
  <si>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</si>
  <si>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</si>
  <si>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</si>
  <si>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</si>
  <si>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</si>
  <si>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</si>
  <si>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</si>
  <si>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</si>
  <si>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</si>
  <si>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</si>
  <si>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</si>
  <si>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</si>
  <si>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</si>
  <si>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</si>
  <si>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</si>
  <si>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</si>
  <si>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</si>
  <si>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</si>
  <si>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</si>
  <si>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</si>
  <si>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</si>
  <si>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</si>
  <si>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</si>
  <si>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</si>
  <si>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</si>
  <si>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</si>
  <si>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</si>
  <si>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</si>
  <si>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</si>
  <si>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</si>
  <si>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</si>
  <si>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</si>
  <si>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</si>
  <si>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</si>
  <si>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</si>
  <si>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</si>
  <si>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</si>
  <si>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</si>
  <si>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</si>
  <si>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</si>
  <si>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</si>
  <si>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</si>
  <si>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</si>
  <si>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</si>
  <si>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</si>
  <si>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</si>
  <si>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</si>
  <si>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</si>
  <si>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</si>
  <si>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</si>
  <si>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</si>
  <si>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</si>
  <si>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</si>
  <si>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</si>
  <si>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</si>
  <si>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</si>
  <si>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</si>
  <si>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</si>
  <si>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</si>
  <si>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</si>
  <si>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</si>
  <si>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</si>
  <si>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</si>
  <si>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</si>
  <si>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</si>
  <si>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</si>
  <si>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</si>
  <si>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</si>
  <si>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</si>
  <si>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</si>
  <si>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</si>
  <si>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</si>
  <si>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</si>
  <si>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</si>
  <si>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</si>
  <si>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</si>
  <si>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</si>
  <si>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</si>
  <si>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</si>
  <si>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</si>
  <si>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</si>
  <si>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</si>
  <si>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</si>
  <si>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</si>
  <si>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</si>
  <si>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</si>
  <si>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</si>
  <si>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</si>
  <si>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</si>
  <si>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</si>
  <si>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</si>
  <si>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</si>
  <si>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</si>
  <si>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</si>
  <si>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</si>
  <si>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</si>
  <si>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</si>
  <si>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</si>
  <si>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</si>
  <si>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</si>
  <si>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</si>
  <si>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</si>
  <si>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</si>
  <si>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</si>
  <si>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</si>
  <si>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</si>
  <si>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</si>
  <si>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</si>
  <si>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</si>
  <si>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</si>
  <si>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</si>
  <si>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</si>
  <si>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</si>
  <si>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</si>
  <si>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</si>
  <si>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</si>
  <si>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</si>
  <si>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</si>
  <si>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</si>
  <si>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</si>
  <si>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</si>
  <si>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</si>
  <si>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</si>
  <si>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</si>
  <si>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</si>
  <si>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</si>
  <si>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</si>
  <si>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</si>
  <si>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</si>
  <si>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</si>
  <si>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</si>
  <si>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</si>
  <si>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</si>
  <si>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</si>
  <si>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</si>
  <si>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</si>
  <si>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</si>
  <si>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</si>
  <si>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</si>
  <si>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</si>
  <si>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</si>
  <si>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</si>
  <si>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</si>
  <si>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</si>
  <si>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</si>
  <si>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</si>
  <si>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</si>
  <si>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</si>
  <si>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</si>
  <si>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</si>
  <si>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</si>
  <si>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</si>
  <si>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</si>
  <si>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</si>
  <si>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</si>
  <si>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</si>
  <si>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</si>
  <si>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</si>
  <si>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</si>
  <si>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</si>
  <si>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</si>
  <si>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</si>
  <si>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</si>
  <si>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</si>
  <si>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</si>
  <si>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</si>
  <si>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</si>
  <si>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</si>
  <si>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</si>
  <si>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</si>
  <si>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</si>
  <si>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</si>
  <si>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</si>
  <si>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</si>
  <si>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</si>
  <si>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</si>
  <si>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</si>
  <si>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</si>
  <si>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</si>
  <si>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</si>
  <si>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</si>
  <si>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</si>
  <si>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</si>
  <si>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</si>
  <si>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</si>
  <si>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</si>
  <si>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</si>
  <si>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</si>
  <si>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</si>
  <si>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</si>
  <si>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</si>
  <si>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</si>
  <si>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</si>
  <si>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</si>
  <si>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</si>
  <si>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</si>
  <si>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</si>
  <si>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</si>
  <si>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</si>
  <si>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</si>
  <si>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</si>
  <si>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</si>
  <si>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</si>
  <si>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</si>
  <si>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</si>
  <si>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</si>
  <si>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</si>
  <si>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</si>
  <si>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</si>
  <si>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</si>
  <si>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</si>
  <si>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</si>
  <si>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</si>
  <si>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</si>
  <si>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</si>
  <si>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</si>
  <si>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</si>
  <si>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</si>
  <si>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</si>
  <si>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</si>
  <si>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</si>
  <si>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</si>
  <si>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</si>
  <si>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</si>
  <si>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</si>
  <si>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</si>
  <si>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</si>
  <si>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</si>
  <si>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</si>
  <si>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</si>
  <si>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</si>
  <si>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</si>
  <si>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</si>
  <si>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</si>
  <si>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</si>
  <si>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</si>
  <si>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</si>
  <si>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</si>
  <si>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</si>
  <si>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</si>
  <si>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</si>
  <si>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</si>
  <si>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</si>
  <si>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</si>
  <si>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</si>
  <si>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</si>
  <si>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</si>
  <si>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</si>
  <si>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</si>
  <si>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</si>
  <si>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</si>
  <si>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</si>
  <si>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</si>
  <si>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</si>
  <si>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</si>
  <si>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</si>
  <si>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</si>
  <si>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</si>
  <si>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</si>
  <si>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</si>
  <si>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</si>
  <si>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</si>
  <si>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</si>
  <si>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</si>
  <si>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</si>
  <si>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</si>
  <si>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</si>
  <si>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</si>
  <si>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</si>
  <si>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</si>
  <si>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</si>
  <si>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</si>
  <si>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</si>
  <si>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</si>
  <si>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</si>
  <si>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</si>
  <si>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</si>
  <si>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</si>
  <si>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</si>
  <si>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</si>
  <si>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</si>
  <si>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</si>
  <si>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</si>
  <si>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</si>
  <si>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</si>
  <si>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</si>
  <si>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</si>
  <si>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</si>
  <si>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</si>
  <si>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</si>
  <si>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</si>
  <si>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</si>
  <si>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</si>
  <si>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</si>
  <si>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</si>
  <si>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</si>
  <si>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</si>
  <si>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</si>
  <si>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</si>
  <si>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</si>
  <si>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</si>
  <si>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</si>
  <si>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</si>
  <si>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</si>
  <si>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</si>
  <si>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</si>
  <si>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</si>
  <si>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</si>
  <si>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</si>
  <si>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</si>
  <si>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</si>
  <si>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</si>
  <si>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</si>
  <si>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</si>
  <si>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</si>
  <si>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</si>
  <si>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</si>
  <si>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</si>
  <si>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</si>
  <si>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</si>
  <si>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</si>
  <si>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</si>
  <si>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</si>
  <si>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</si>
  <si>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</si>
  <si>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</si>
  <si>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</si>
  <si>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</si>
  <si>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</si>
  <si>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</si>
  <si>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</si>
  <si>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</si>
  <si>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</si>
  <si>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</si>
  <si>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</si>
  <si>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</si>
  <si>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</si>
  <si>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</si>
  <si>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</si>
  <si>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</si>
  <si>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</si>
  <si>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</si>
  <si>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</si>
  <si>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</si>
  <si>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</si>
  <si>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</si>
  <si>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</si>
  <si>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</si>
  <si>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</si>
  <si>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</si>
  <si>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</si>
  <si>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</si>
  <si>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</si>
  <si>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</si>
  <si>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</si>
  <si>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</si>
  <si>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</si>
  <si>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</si>
  <si>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</si>
  <si>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</si>
  <si>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</si>
  <si>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</si>
  <si>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</si>
  <si>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</si>
  <si>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</si>
  <si>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</si>
  <si>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</si>
  <si>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</si>
  <si>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</si>
  <si>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</si>
  <si>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</si>
  <si>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</si>
  <si>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</si>
  <si>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</si>
  <si>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</si>
  <si>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</si>
  <si>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</si>
  <si>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</si>
  <si>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</si>
  <si>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</si>
  <si>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</si>
  <si>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</si>
  <si>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</si>
  <si>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</si>
  <si>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</si>
  <si>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</si>
  <si>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</si>
  <si>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</si>
  <si>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</si>
  <si>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</si>
  <si>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</si>
  <si>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</si>
  <si>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</si>
  <si>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</si>
  <si>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</si>
  <si>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</si>
  <si>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</si>
  <si>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</si>
  <si>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</si>
  <si>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</si>
  <si>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</si>
  <si>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</si>
  <si>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</si>
  <si>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</si>
  <si>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</si>
  <si>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</si>
  <si>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</si>
  <si>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</si>
  <si>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</si>
  <si>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</si>
  <si>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</si>
  <si>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</si>
  <si>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</si>
  <si>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</si>
  <si>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</si>
  <si>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</si>
  <si>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</si>
  <si>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</si>
  <si>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</si>
  <si>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</si>
  <si>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</si>
  <si>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</si>
  <si>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</si>
  <si>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</si>
  <si>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</si>
  <si>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</si>
  <si>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</si>
  <si>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</si>
  <si>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</si>
  <si>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</si>
  <si>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</si>
  <si>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</si>
  <si>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</si>
  <si>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</si>
  <si>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</si>
  <si>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</si>
  <si>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</si>
  <si>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</si>
  <si>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</si>
  <si>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</si>
  <si>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</si>
  <si>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</si>
  <si>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</si>
  <si>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</si>
  <si>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</si>
  <si>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</si>
  <si>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</si>
  <si>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</si>
  <si>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</si>
  <si>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</si>
  <si>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</si>
  <si>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</si>
  <si>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</si>
  <si>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</si>
  <si>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</si>
  <si>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</si>
  <si>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</si>
  <si>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</si>
  <si>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</si>
  <si>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</si>
  <si>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</si>
  <si>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</si>
  <si>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</si>
  <si>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</si>
  <si>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</si>
  <si>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</si>
  <si>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</si>
  <si>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</si>
  <si>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</si>
  <si>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</si>
  <si>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</si>
  <si>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</si>
  <si>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</si>
  <si>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</si>
  <si>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</si>
  <si>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</si>
  <si>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</si>
  <si>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</si>
  <si>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</si>
  <si>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</si>
  <si>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</si>
  <si>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</si>
  <si>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</si>
  <si>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</si>
  <si>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</si>
  <si>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</si>
  <si>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</si>
  <si>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</si>
  <si>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</si>
  <si>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</si>
  <si>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</si>
  <si>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</si>
  <si>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</si>
  <si>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</si>
  <si>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</si>
  <si>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</si>
  <si>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</si>
  <si>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</si>
  <si>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</si>
  <si>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</si>
  <si>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</si>
  <si>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</si>
  <si>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</si>
  <si>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</si>
  <si>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</si>
  <si>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</si>
  <si>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</si>
  <si>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</si>
  <si>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</si>
  <si>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</si>
  <si>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</si>
  <si>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</si>
  <si>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</si>
  <si>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</si>
  <si>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</si>
  <si>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</si>
  <si>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</si>
  <si>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</si>
  <si>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</si>
  <si>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</si>
  <si>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</si>
  <si>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</si>
  <si>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</si>
  <si>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</si>
  <si>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</si>
  <si>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</si>
  <si>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</si>
  <si>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</si>
  <si>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</si>
  <si>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</si>
  <si>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</si>
  <si>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</si>
  <si>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</si>
  <si>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</si>
  <si>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</si>
  <si>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</si>
  <si>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</si>
  <si>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</si>
  <si>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</si>
  <si>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</si>
  <si>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</si>
  <si>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</si>
  <si>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</si>
  <si>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</si>
  <si>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</si>
  <si>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</si>
  <si>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</si>
  <si>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</si>
  <si>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</si>
  <si>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</si>
  <si>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</si>
  <si>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</si>
  <si>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</si>
  <si>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</si>
  <si>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</si>
  <si>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</si>
  <si>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</si>
  <si>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</si>
  <si>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</si>
  <si>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</si>
  <si>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</si>
  <si>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</si>
  <si>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</si>
  <si>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</si>
  <si>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</si>
  <si>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</si>
  <si>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</si>
  <si>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</si>
  <si>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</si>
  <si>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</si>
  <si>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</si>
  <si>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</si>
  <si>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</si>
  <si>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</si>
  <si>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</si>
  <si>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</si>
  <si>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</si>
  <si>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</si>
  <si>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</si>
  <si>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</si>
  <si>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</si>
  <si>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</si>
  <si>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</si>
  <si>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</si>
  <si>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</si>
  <si>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</si>
  <si>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</si>
  <si>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</si>
  <si>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</si>
  <si>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</si>
  <si>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</si>
  <si>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</si>
  <si>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</si>
  <si>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</si>
  <si>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</si>
  <si>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</si>
  <si>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</si>
  <si>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</si>
  <si>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</si>
  <si>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</si>
  <si>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</si>
  <si>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</si>
  <si>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</si>
  <si>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</si>
  <si>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</si>
  <si>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</si>
  <si>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</si>
  <si>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</si>
  <si>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</si>
  <si>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</si>
  <si>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</si>
  <si>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</si>
  <si>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</si>
  <si>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</si>
  <si>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</si>
  <si>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</si>
  <si>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</si>
  <si>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</si>
  <si>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</si>
  <si>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</si>
  <si>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</si>
  <si>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</si>
  <si>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</si>
  <si>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</si>
  <si>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</si>
  <si>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</si>
  <si>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</si>
  <si>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</si>
  <si>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</si>
  <si>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</si>
  <si>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</si>
  <si>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</si>
  <si>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</si>
  <si>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</si>
  <si>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</si>
  <si>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</si>
  <si>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</si>
  <si>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</si>
  <si>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</si>
  <si>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</si>
  <si>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</si>
  <si>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</si>
  <si>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</si>
  <si>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</si>
  <si>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</si>
  <si>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</si>
  <si>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</si>
  <si>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</si>
  <si>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</si>
  <si>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</si>
  <si>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</si>
  <si>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</si>
  <si>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</si>
  <si>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</si>
  <si>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</si>
  <si>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</si>
  <si>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</si>
  <si>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</si>
  <si>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</si>
  <si>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</si>
  <si>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</si>
  <si>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</si>
  <si>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</si>
  <si>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</si>
  <si>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</si>
  <si>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</si>
  <si>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</si>
  <si>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</si>
  <si>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</si>
  <si>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</si>
  <si>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</si>
  <si>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</si>
  <si>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</si>
  <si>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</si>
  <si>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</si>
  <si>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</si>
  <si>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</si>
  <si>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</si>
  <si>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</si>
  <si>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</si>
  <si>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</si>
  <si>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</si>
  <si>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</si>
  <si>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</si>
  <si>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</si>
  <si>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</si>
  <si>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</si>
  <si>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</si>
  <si>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</si>
  <si>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</si>
  <si>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</si>
  <si>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</si>
  <si>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</si>
  <si>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</si>
  <si>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</si>
  <si>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</si>
  <si>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</si>
  <si>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</si>
  <si>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</si>
  <si>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</si>
  <si>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</si>
  <si>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</si>
  <si>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</si>
  <si>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</si>
  <si>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</si>
  <si>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</si>
  <si>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</si>
  <si>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</si>
  <si>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</si>
  <si>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</si>
  <si>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</si>
  <si>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</si>
  <si>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</si>
  <si>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</si>
  <si>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</si>
  <si>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</si>
  <si>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</si>
  <si>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</si>
  <si>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</si>
  <si>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</si>
  <si>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</si>
  <si>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</si>
  <si>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</si>
  <si>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</si>
  <si>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</si>
  <si>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</si>
  <si>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</si>
  <si>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</si>
  <si>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</si>
  <si>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</si>
  <si>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</si>
  <si>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</si>
  <si>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</si>
  <si>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</si>
  <si>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</si>
  <si>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</si>
  <si>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</si>
  <si>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</si>
  <si>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</si>
  <si>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</si>
  <si>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</si>
  <si>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</si>
  <si>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</si>
  <si>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</si>
  <si>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</si>
  <si>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</si>
  <si>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</si>
  <si>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</si>
  <si>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</si>
  <si>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</si>
  <si>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</si>
  <si>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</si>
  <si>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</si>
  <si>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</si>
  <si>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</si>
  <si>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</si>
  <si>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</si>
  <si>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</si>
  <si>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</si>
  <si>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</si>
  <si>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</si>
  <si>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</si>
  <si>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</si>
  <si>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</si>
  <si>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</si>
  <si>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</si>
  <si>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</si>
  <si>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</si>
  <si>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</si>
  <si>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</si>
  <si>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</si>
  <si>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</si>
  <si>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</si>
  <si>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</si>
  <si>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</si>
  <si>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</si>
  <si>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</si>
  <si>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</si>
  <si>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</si>
  <si>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</si>
  <si>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</si>
  <si>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</si>
  <si>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</si>
  <si>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</si>
  <si>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</si>
  <si>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</si>
  <si>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</si>
  <si>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</si>
  <si>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</si>
  <si>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</si>
  <si>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</si>
  <si>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</si>
  <si>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</si>
  <si>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</si>
  <si>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</si>
  <si>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</si>
  <si>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</si>
  <si>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</si>
  <si>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</si>
  <si>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</si>
  <si>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</si>
  <si>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</si>
  <si>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</si>
  <si>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</si>
  <si>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</si>
  <si>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</si>
  <si>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</si>
  <si>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</si>
  <si>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</si>
  <si>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</si>
  <si>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</si>
  <si>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</si>
  <si>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</si>
  <si>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</si>
  <si>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</si>
  <si>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</si>
  <si>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</si>
  <si>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</si>
  <si>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</si>
  <si>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</si>
  <si>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</si>
  <si>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</si>
  <si>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</si>
  <si>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</si>
  <si>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</si>
  <si>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</si>
  <si>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</si>
  <si>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</si>
  <si>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</si>
  <si>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</si>
  <si>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</si>
  <si>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</si>
  <si>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</si>
  <si>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</si>
  <si>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</si>
  <si>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</si>
  <si>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</si>
  <si>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</si>
  <si>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</si>
  <si>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</si>
  <si>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</si>
  <si>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</si>
  <si>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</si>
  <si>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</si>
  <si>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</si>
  <si>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</si>
  <si>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</si>
  <si>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</si>
  <si>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</si>
  <si>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</si>
  <si>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</si>
  <si>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</si>
  <si>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</si>
  <si>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</si>
  <si>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</si>
  <si>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</si>
  <si>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</si>
  <si>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</si>
  <si>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</si>
  <si>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</si>
  <si>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</si>
  <si>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</si>
  <si>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</si>
  <si>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</si>
  <si>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</si>
  <si>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</si>
  <si>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</si>
  <si>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</si>
  <si>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</si>
  <si>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</si>
  <si>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</si>
  <si>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</si>
  <si>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</si>
  <si>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</si>
  <si>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</si>
  <si>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</si>
  <si>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</si>
  <si>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</si>
  <si>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</si>
  <si>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</si>
  <si>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</si>
  <si>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</si>
  <si>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</si>
  <si>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</si>
  <si>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</si>
  <si>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</si>
  <si>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</si>
  <si>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</si>
  <si>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</si>
  <si>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</si>
  <si>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</si>
  <si>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</si>
  <si>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</si>
  <si>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</si>
  <si>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</si>
  <si>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</si>
  <si>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</si>
  <si>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</si>
  <si>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</si>
  <si>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</si>
  <si>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</si>
  <si>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</si>
  <si>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</si>
  <si>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</si>
  <si>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</si>
  <si>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</si>
  <si>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</si>
  <si>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</si>
  <si>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</si>
  <si>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</si>
  <si>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</si>
  <si>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</si>
  <si>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</si>
  <si>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</si>
  <si>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</si>
  <si>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</si>
  <si>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</si>
  <si>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</si>
  <si>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</si>
  <si>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</si>
  <si>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</si>
  <si>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</si>
  <si>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</si>
  <si>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</si>
  <si>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</si>
  <si>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</si>
  <si>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</si>
  <si>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</si>
  <si>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</si>
  <si>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</si>
  <si>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</si>
  <si>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</si>
  <si>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</si>
  <si>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</si>
  <si>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</si>
  <si>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</si>
  <si>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</si>
  <si>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</si>
  <si>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</si>
  <si>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</si>
  <si>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</si>
  <si>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</si>
  <si>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</si>
  <si>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</si>
  <si>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</si>
  <si>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</si>
  <si>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</si>
  <si>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</si>
  <si>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</si>
  <si>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</si>
  <si>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</si>
  <si>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</si>
  <si>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</si>
  <si>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</si>
  <si>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</si>
  <si>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</si>
  <si>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</si>
  <si>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</si>
  <si>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</si>
  <si>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</si>
  <si>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</si>
  <si>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</si>
  <si>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</si>
  <si>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</si>
  <si>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</si>
  <si>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</si>
  <si>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</si>
  <si>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</si>
  <si>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</si>
  <si>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</si>
  <si>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</si>
  <si>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</si>
  <si>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</si>
  <si>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</si>
  <si>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</si>
  <si>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</si>
  <si>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</si>
  <si>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</si>
  <si>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</si>
  <si>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</si>
  <si>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</si>
  <si>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</si>
  <si>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</si>
  <si>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</si>
  <si>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</si>
  <si>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</si>
  <si>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</si>
  <si>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</si>
  <si>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</si>
  <si>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</si>
  <si>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</si>
  <si>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</si>
  <si>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</si>
  <si>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</si>
  <si>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</si>
  <si>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</si>
  <si>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</si>
  <si>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</si>
  <si>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</si>
  <si>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</si>
  <si>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</si>
  <si>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</si>
  <si>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</si>
  <si>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</si>
  <si>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</si>
  <si>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</si>
  <si>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</si>
  <si>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</si>
  <si>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</si>
  <si>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</si>
  <si>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</si>
  <si>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</si>
  <si>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</si>
  <si>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</si>
  <si>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</si>
  <si>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</si>
  <si>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</si>
  <si>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</si>
  <si>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</si>
  <si>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</si>
  <si>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</si>
  <si>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</si>
  <si>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</si>
  <si>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</si>
  <si>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</si>
  <si>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</si>
  <si>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</si>
  <si>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</si>
  <si>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</si>
  <si>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</si>
  <si>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</si>
  <si>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</si>
  <si>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</si>
  <si>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</si>
  <si>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</si>
  <si>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</si>
  <si>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</si>
  <si>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</si>
  <si>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</si>
  <si>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</si>
  <si>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</si>
  <si>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</si>
  <si>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</si>
  <si>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</si>
  <si>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</si>
  <si>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</si>
  <si>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</si>
  <si>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</si>
  <si>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</si>
  <si>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</si>
  <si>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</si>
  <si>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</si>
  <si>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</si>
  <si>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</si>
  <si>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</si>
  <si>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</si>
  <si>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</si>
  <si>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</si>
  <si>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</si>
  <si>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</si>
  <si>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</si>
  <si>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</si>
  <si>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</si>
  <si>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</si>
  <si>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</si>
  <si>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</si>
  <si>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</si>
  <si>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</si>
  <si>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</si>
  <si>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</si>
  <si>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</si>
  <si>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</si>
  <si>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</si>
  <si>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</si>
  <si>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</si>
  <si>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</si>
  <si>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</si>
  <si>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</si>
  <si>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</si>
  <si>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</si>
  <si>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</si>
  <si>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</si>
  <si>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</si>
  <si>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</si>
  <si>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</si>
  <si>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</si>
  <si>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</si>
  <si>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</si>
  <si>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</si>
  <si>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</si>
  <si>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</si>
  <si>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</si>
  <si>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</si>
  <si>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</si>
  <si>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</si>
  <si>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</si>
  <si>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</si>
  <si>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</si>
  <si>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</si>
  <si>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</si>
  <si>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</si>
  <si>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</si>
  <si>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</si>
  <si>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</si>
  <si>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</si>
  <si>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</si>
  <si>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</si>
  <si>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</si>
  <si>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</si>
  <si>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</si>
  <si>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</si>
  <si>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</si>
  <si>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</si>
  <si>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</si>
  <si>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</si>
  <si>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</si>
  <si>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</si>
  <si>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</si>
  <si>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</si>
  <si>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</si>
  <si>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</si>
  <si>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</si>
  <si>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</si>
  <si>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</si>
  <si>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</si>
  <si>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</si>
  <si>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</si>
  <si>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</si>
  <si>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</si>
  <si>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</si>
  <si>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</si>
  <si>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</si>
  <si>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</si>
  <si>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</si>
  <si>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</si>
  <si>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</si>
  <si>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</si>
  <si>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</si>
  <si>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</si>
  <si>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</si>
  <si>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</si>
  <si>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</si>
  <si>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</si>
  <si>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</si>
  <si>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</si>
  <si>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</si>
  <si>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</si>
  <si>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</si>
  <si>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</si>
  <si>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</si>
  <si>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</si>
  <si>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</si>
  <si>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</si>
  <si>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</si>
  <si>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</si>
  <si>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</si>
  <si>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</si>
  <si>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</si>
  <si>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</si>
  <si>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</si>
  <si>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</si>
  <si>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</si>
  <si>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</si>
  <si>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</si>
  <si>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</si>
  <si>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</si>
  <si>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</si>
  <si>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</si>
  <si>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</si>
  <si>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</si>
  <si>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</si>
  <si>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</si>
  <si>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</si>
  <si>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</si>
  <si>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</si>
  <si>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</si>
  <si>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</si>
  <si>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</si>
  <si>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</si>
  <si>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</si>
  <si>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</si>
  <si>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</si>
  <si>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</si>
  <si>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</si>
  <si>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</si>
  <si>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</si>
  <si>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</si>
  <si>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</si>
  <si>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</si>
  <si>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</si>
  <si>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</si>
  <si>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</si>
  <si>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</si>
  <si>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</si>
  <si>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</si>
  <si>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</si>
  <si>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</si>
  <si>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</si>
  <si>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</si>
  <si>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</si>
  <si>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</si>
  <si>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</si>
  <si>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</si>
  <si>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</si>
  <si>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</si>
  <si>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</si>
  <si>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</si>
  <si>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</si>
  <si>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</si>
  <si>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</si>
  <si>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</si>
  <si>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</si>
  <si>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</si>
  <si>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</si>
  <si>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</si>
  <si>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</si>
  <si>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</si>
  <si>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</si>
  <si>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</si>
  <si>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</si>
  <si>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</si>
  <si>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</si>
  <si>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</si>
  <si>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</si>
  <si>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</si>
  <si>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</si>
  <si>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</si>
  <si>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</si>
  <si>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</si>
  <si>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</si>
  <si>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</si>
  <si>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</si>
  <si>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</si>
  <si>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</si>
  <si>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</si>
  <si>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</si>
  <si>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</si>
  <si>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</si>
  <si>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</si>
  <si>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</si>
  <si>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</si>
  <si>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</si>
  <si>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</si>
  <si>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</si>
  <si>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</si>
  <si>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</si>
  <si>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</si>
  <si>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</si>
  <si>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</si>
  <si>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</si>
  <si>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</si>
  <si>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</si>
  <si>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</si>
  <si>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</si>
  <si>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</si>
  <si>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</si>
  <si>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</si>
  <si>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</si>
  <si>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</si>
  <si>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</si>
  <si>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</si>
  <si>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</si>
  <si>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</si>
  <si>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</si>
  <si>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</si>
  <si>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</si>
  <si>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</si>
  <si>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</si>
  <si>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</si>
  <si>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</si>
  <si>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</si>
  <si>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</si>
  <si>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</si>
  <si>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</si>
  <si>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</si>
  <si>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</si>
  <si>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</si>
  <si>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</si>
  <si>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</si>
  <si>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</si>
  <si>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</si>
  <si>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</si>
  <si>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</si>
  <si>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</si>
  <si>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</si>
  <si>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</si>
  <si>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</si>
  <si>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</si>
  <si>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</si>
  <si>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</si>
  <si>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</si>
  <si>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</si>
  <si>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</si>
  <si>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</si>
  <si>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</si>
  <si>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</si>
  <si>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</si>
  <si>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</si>
  <si>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</si>
  <si>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</si>
  <si>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</si>
  <si>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</si>
  <si>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</si>
  <si>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</si>
  <si>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</si>
  <si>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</si>
  <si>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</si>
  <si>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</si>
  <si>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</si>
  <si>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</si>
  <si>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</si>
  <si>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</si>
  <si>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</si>
  <si>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</si>
  <si>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</si>
  <si>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</si>
  <si>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</si>
  <si>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</si>
  <si>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</si>
  <si>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</si>
  <si>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</si>
  <si>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</si>
  <si>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</si>
  <si>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</si>
  <si>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</si>
  <si>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</si>
  <si>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</si>
  <si>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</si>
  <si>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</si>
  <si>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</si>
  <si>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</si>
  <si>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</si>
  <si>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</si>
  <si>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</si>
  <si>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</si>
  <si>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</si>
  <si>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</si>
  <si>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</si>
  <si>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</si>
  <si>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</si>
  <si>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</si>
  <si>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</si>
  <si>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</si>
  <si>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</si>
  <si>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</si>
  <si>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</si>
  <si>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</si>
  <si>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</si>
  <si>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</si>
  <si>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</si>
  <si>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</si>
  <si>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</si>
  <si>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</si>
  <si>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</si>
  <si>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</si>
  <si>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</si>
  <si>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</si>
  <si>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</si>
  <si>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</si>
  <si>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</si>
  <si>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</si>
  <si>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</si>
  <si>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</si>
  <si>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</si>
  <si>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</si>
  <si>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</si>
  <si>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</si>
  <si>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</si>
  <si>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</si>
  <si>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</si>
  <si>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</si>
  <si>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</si>
  <si>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</si>
  <si>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</si>
  <si>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</si>
  <si>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</si>
  <si>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</si>
  <si>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</si>
  <si>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</si>
  <si>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</si>
  <si>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</si>
  <si>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</si>
  <si>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</si>
  <si>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</si>
  <si>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</si>
  <si>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</si>
  <si>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</si>
  <si>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</si>
  <si>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</si>
  <si>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</si>
  <si>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</si>
  <si>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</si>
  <si>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</si>
  <si>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</si>
  <si>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</si>
  <si>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</si>
  <si>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</si>
  <si>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</si>
  <si>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</si>
  <si>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</si>
  <si>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</si>
  <si>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</si>
  <si>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</si>
  <si>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</si>
  <si>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</si>
  <si>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</si>
  <si>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</si>
  <si>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</si>
  <si>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</si>
  <si>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</si>
  <si>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</si>
  <si>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</si>
  <si>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</si>
  <si>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</si>
  <si>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</si>
  <si>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</si>
  <si>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</si>
  <si>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</si>
  <si>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</si>
  <si>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</si>
  <si>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</si>
  <si>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</si>
  <si>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</si>
  <si>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</si>
  <si>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</si>
  <si>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</si>
  <si>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</si>
  <si>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</si>
  <si>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</si>
  <si>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</si>
  <si>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</si>
  <si>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</si>
  <si>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</si>
  <si>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</si>
  <si>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</si>
  <si>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</si>
  <si>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</si>
  <si>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</si>
  <si>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</si>
  <si>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</si>
  <si>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</si>
  <si>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</si>
  <si>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</si>
  <si>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</si>
  <si>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</si>
  <si>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</si>
  <si>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</si>
  <si>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</si>
  <si>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</si>
  <si>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</si>
  <si>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</si>
  <si>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</si>
  <si>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</si>
  <si>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</si>
  <si>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</si>
  <si>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</si>
  <si>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</si>
  <si>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</si>
  <si>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</si>
  <si>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</si>
  <si>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</si>
  <si>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</si>
  <si>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</si>
  <si>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</si>
  <si>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</si>
  <si>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</si>
  <si>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</si>
  <si>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</si>
  <si>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</si>
  <si>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</si>
  <si>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</si>
  <si>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</si>
  <si>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</si>
  <si>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</si>
  <si>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</si>
  <si>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</si>
  <si>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</si>
  <si>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</si>
  <si>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</si>
  <si>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</si>
  <si>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</si>
  <si>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</si>
  <si>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</si>
  <si>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</si>
  <si>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</si>
  <si>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</si>
  <si>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</si>
  <si>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</si>
  <si>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</si>
  <si>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</si>
  <si>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</si>
  <si>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</si>
  <si>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</si>
  <si>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</si>
  <si>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</si>
  <si>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</si>
  <si>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</si>
  <si>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</si>
  <si>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</si>
  <si>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</si>
  <si>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</si>
  <si>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</si>
  <si>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</si>
  <si>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</si>
  <si>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</si>
  <si>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</si>
  <si>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</si>
  <si>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</si>
  <si>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</si>
  <si>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</si>
  <si>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</si>
  <si>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</si>
  <si>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</si>
  <si>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</si>
  <si>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</si>
  <si>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</si>
  <si>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</si>
  <si>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</si>
  <si>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</si>
  <si>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</si>
  <si>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</si>
  <si>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</si>
  <si>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</si>
  <si>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</si>
  <si>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</si>
  <si>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</si>
  <si>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</si>
  <si>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</si>
  <si>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</si>
  <si>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</si>
  <si>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</si>
  <si>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</si>
  <si>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</si>
  <si>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</si>
  <si>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</si>
  <si>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</si>
  <si>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</si>
  <si>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</si>
  <si>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</si>
  <si>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</si>
  <si>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</si>
  <si>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</si>
  <si>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</si>
  <si>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</si>
  <si>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</si>
  <si>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</si>
  <si>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</si>
  <si>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</si>
  <si>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</si>
  <si>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</si>
  <si>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</si>
  <si>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</si>
  <si>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</si>
  <si>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</si>
  <si>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</si>
  <si>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</si>
  <si>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</si>
  <si>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</si>
  <si>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</si>
  <si>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</si>
  <si>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</si>
  <si>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</si>
  <si>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</si>
  <si>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</si>
  <si>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</si>
  <si>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</si>
  <si>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</si>
  <si>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</si>
  <si>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</si>
  <si>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</si>
  <si>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</si>
  <si>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</si>
  <si>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</si>
  <si>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</si>
  <si>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</si>
  <si>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</si>
  <si>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</si>
  <si>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</si>
  <si>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</si>
  <si>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</si>
  <si>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</si>
  <si>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</si>
  <si>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</si>
  <si>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</si>
  <si>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</si>
  <si>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</si>
  <si>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</si>
  <si>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</si>
  <si>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</si>
  <si>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</si>
  <si>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</si>
  <si>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</si>
  <si>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</si>
  <si>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</si>
  <si>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</si>
  <si>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</si>
  <si>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</si>
  <si>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</si>
  <si>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</si>
  <si>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</si>
  <si>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</si>
  <si>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</si>
  <si>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</si>
  <si>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</si>
  <si>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</si>
  <si>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</si>
  <si>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</si>
  <si>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</si>
  <si>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</si>
  <si>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</si>
  <si>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</si>
  <si>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</si>
  <si>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</si>
  <si>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</si>
  <si>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</si>
  <si>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</si>
  <si>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</si>
  <si>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</si>
  <si>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</si>
  <si>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</si>
  <si>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</si>
  <si>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</si>
  <si>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</si>
  <si>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</si>
  <si>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</si>
  <si>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</si>
  <si>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</si>
  <si>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</si>
  <si>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</si>
  <si>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</si>
  <si>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</si>
  <si>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</si>
  <si>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</si>
  <si>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</si>
  <si>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</si>
  <si>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</si>
  <si>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</si>
  <si>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</si>
  <si>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</si>
  <si>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</si>
  <si>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</si>
  <si>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</si>
  <si>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</si>
  <si>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</si>
  <si>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</si>
  <si>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</si>
  <si>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</si>
  <si>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</si>
  <si>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</si>
  <si>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</si>
  <si>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</si>
  <si>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</si>
  <si>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</si>
  <si>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</si>
  <si>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</si>
  <si>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</si>
  <si>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</si>
  <si>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</si>
  <si>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</si>
  <si>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</si>
  <si>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</si>
  <si>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</si>
  <si>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</si>
  <si>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</si>
  <si>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</si>
  <si>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</si>
  <si>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</si>
  <si>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</si>
  <si>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</si>
  <si>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</si>
  <si>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</si>
  <si>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</si>
  <si>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</si>
  <si>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</si>
  <si>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</si>
  <si>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</si>
  <si>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</si>
  <si>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</si>
  <si>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</si>
  <si>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</si>
  <si>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</si>
  <si>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</si>
  <si>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</si>
  <si>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</si>
  <si>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</si>
  <si>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</si>
  <si>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</si>
  <si>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</si>
  <si>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</si>
  <si>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</si>
  <si>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</si>
  <si>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</si>
  <si>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</si>
  <si>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</si>
  <si>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</si>
  <si>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</si>
  <si>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</si>
  <si>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</si>
  <si>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</si>
  <si>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</si>
  <si>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</si>
  <si>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</si>
  <si>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</si>
  <si>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</si>
  <si>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</si>
  <si>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</si>
  <si>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</si>
  <si>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</si>
  <si>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</si>
  <si>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</si>
  <si>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</si>
  <si>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</si>
  <si>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</si>
  <si>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</si>
  <si>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</si>
  <si>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</si>
  <si>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</si>
  <si>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</si>
  <si>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</si>
  <si>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</si>
  <si>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</si>
  <si>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</si>
  <si>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</si>
  <si>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</si>
  <si>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</si>
  <si>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</si>
  <si>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</si>
  <si>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</si>
  <si>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</si>
  <si>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</si>
  <si>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</si>
  <si>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</si>
  <si>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</si>
  <si>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</si>
  <si>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</si>
  <si>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</si>
  <si>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</si>
  <si>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</si>
  <si>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</si>
  <si>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</si>
  <si>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</si>
  <si>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</si>
  <si>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</si>
  <si>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</si>
  <si>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</si>
  <si>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</si>
  <si>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</si>
  <si>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</si>
  <si>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</si>
  <si>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</si>
  <si>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</si>
  <si>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</si>
  <si>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</si>
  <si>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</si>
  <si>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</si>
  <si>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</si>
  <si>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</si>
  <si>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</si>
  <si>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</si>
  <si>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</si>
  <si>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</si>
  <si>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</si>
  <si>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</si>
  <si>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</si>
  <si>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</si>
  <si>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</si>
  <si>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</si>
  <si>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</si>
  <si>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</si>
  <si>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</si>
  <si>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</si>
  <si>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</si>
  <si>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</si>
  <si>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</si>
  <si>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</si>
  <si>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</si>
  <si>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</si>
  <si>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</si>
  <si>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</si>
  <si>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</si>
  <si>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</si>
  <si>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</si>
  <si>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</si>
  <si>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</si>
  <si>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</si>
  <si>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</si>
  <si>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</si>
  <si>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</si>
  <si>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</si>
  <si>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</si>
  <si>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</si>
  <si>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</si>
  <si>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</si>
  <si>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</si>
  <si>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</si>
  <si>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</si>
  <si>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</si>
  <si>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</si>
  <si>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</si>
  <si>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</si>
  <si>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</si>
  <si>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</si>
  <si>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</si>
  <si>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</si>
  <si>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</si>
  <si>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</si>
  <si>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</si>
  <si>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</si>
  <si>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</si>
  <si>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</si>
  <si>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</si>
  <si>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</si>
  <si>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</si>
  <si>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</si>
  <si>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</si>
  <si>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</si>
  <si>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</si>
  <si>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</si>
  <si>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</si>
  <si>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</si>
  <si>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</si>
  <si>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</si>
  <si>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</si>
  <si>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</si>
  <si>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</si>
  <si>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</si>
  <si>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</si>
  <si>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</si>
  <si>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</si>
  <si>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</si>
  <si>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</si>
  <si>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</si>
  <si>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</si>
  <si>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</si>
  <si>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</si>
  <si>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</si>
  <si>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</si>
  <si>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</si>
  <si>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</si>
  <si>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</si>
  <si>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</si>
  <si>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</si>
  <si>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</si>
  <si>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</si>
  <si>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</si>
  <si>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</si>
  <si>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</si>
  <si>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</si>
  <si>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</si>
  <si>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</si>
  <si>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</si>
  <si>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</si>
  <si>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</si>
  <si>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</si>
  <si>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</si>
  <si>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</si>
  <si>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</si>
  <si>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</si>
  <si>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</si>
  <si>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</si>
  <si>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</si>
  <si>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</si>
  <si>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</si>
  <si>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</si>
  <si>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</si>
  <si>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</si>
  <si>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</si>
  <si>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</si>
  <si>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</si>
  <si>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</si>
  <si>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</si>
  <si>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</si>
  <si>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</si>
  <si>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</si>
  <si>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</si>
  <si>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</si>
  <si>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</si>
  <si>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</si>
  <si>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</si>
  <si>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</si>
  <si>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</si>
  <si>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</si>
  <si>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</si>
  <si>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</si>
  <si>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</si>
  <si>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</si>
  <si>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</si>
  <si>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</si>
  <si>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</si>
  <si>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</si>
  <si>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</si>
  <si>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</si>
  <si>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</si>
  <si>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</si>
  <si>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</si>
  <si>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</si>
  <si>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</si>
  <si>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</si>
  <si>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</si>
  <si>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</si>
  <si>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</si>
  <si>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</si>
  <si>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</si>
  <si>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</si>
  <si>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</si>
  <si>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</si>
  <si>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</si>
  <si>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</si>
  <si>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</si>
  <si>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</si>
  <si>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</si>
  <si>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</si>
  <si>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</si>
  <si>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</si>
  <si>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</si>
  <si>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</si>
  <si>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</si>
  <si>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</si>
  <si>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</si>
  <si>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</si>
  <si>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</si>
  <si>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</si>
  <si>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</si>
  <si>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</si>
  <si>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</si>
  <si>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</si>
  <si>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</si>
  <si>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</si>
  <si>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</si>
  <si>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</si>
  <si>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</si>
  <si>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</si>
  <si>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</si>
  <si>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</si>
  <si>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</si>
  <si>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</si>
  <si>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</si>
  <si>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</si>
  <si>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</si>
  <si>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</si>
  <si>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</si>
  <si>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</si>
  <si>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</si>
  <si>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</si>
  <si>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</si>
  <si>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</si>
  <si>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</si>
  <si>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</si>
  <si>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</si>
  <si>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</si>
  <si>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</si>
  <si>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</si>
  <si>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</si>
  <si>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</si>
  <si>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</si>
  <si>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</si>
  <si>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</si>
  <si>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</si>
  <si>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</si>
  <si>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</si>
  <si>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</si>
  <si>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</si>
  <si>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</si>
  <si>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</si>
  <si>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</si>
  <si>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</si>
  <si>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</si>
  <si>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</si>
  <si>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</si>
  <si>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</si>
  <si>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</si>
  <si>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</si>
  <si>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</si>
  <si>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</si>
  <si>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</si>
  <si>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</si>
  <si>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</si>
  <si>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</si>
  <si>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</si>
  <si>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</si>
  <si>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</si>
  <si>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</si>
  <si>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</si>
  <si>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</si>
  <si>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</si>
  <si>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</si>
  <si>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</si>
  <si>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</si>
  <si>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</si>
  <si>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</si>
  <si>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</si>
  <si>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</si>
  <si>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</si>
  <si>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</si>
  <si>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</si>
  <si>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</si>
  <si>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</si>
  <si>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</si>
  <si>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</si>
  <si>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</si>
  <si>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</si>
  <si>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</si>
  <si>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</si>
  <si>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</si>
  <si>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</si>
  <si>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</si>
  <si>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</si>
  <si>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</si>
  <si>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</si>
  <si>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</si>
  <si>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</si>
  <si>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</si>
  <si>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</si>
  <si>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</si>
  <si>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</si>
  <si>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</si>
  <si>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</si>
  <si>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</si>
  <si>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</si>
  <si>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</si>
  <si>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</si>
  <si>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</si>
  <si>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</si>
  <si>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</si>
  <si>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</si>
  <si>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</si>
  <si>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</si>
  <si>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</si>
  <si>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</si>
  <si>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</si>
  <si>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</si>
  <si>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</si>
  <si>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</si>
  <si>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</si>
  <si>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</si>
  <si>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</si>
  <si>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</si>
  <si>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</si>
  <si>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</si>
  <si>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</si>
  <si>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</si>
  <si>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</si>
  <si>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</si>
  <si>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</si>
  <si>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</si>
  <si>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</si>
  <si>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</si>
  <si>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</si>
  <si>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</si>
  <si>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</si>
  <si>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</si>
  <si>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</si>
  <si>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</si>
  <si>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</si>
  <si>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</si>
  <si>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</si>
  <si>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</si>
  <si>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</si>
  <si>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</si>
  <si>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</si>
  <si>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</si>
  <si>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</si>
  <si>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</si>
  <si>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</si>
  <si>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</si>
  <si>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</si>
  <si>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</si>
  <si>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</si>
  <si>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</si>
  <si>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</si>
  <si>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</si>
  <si>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</si>
  <si>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</si>
  <si>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</si>
  <si>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</si>
  <si>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</si>
  <si>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</si>
  <si>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</si>
  <si>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</si>
  <si>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</si>
  <si>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</si>
  <si>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</si>
  <si>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</si>
  <si>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</si>
  <si>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</si>
  <si>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</si>
  <si>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</si>
  <si>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</si>
  <si>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</si>
  <si>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</si>
  <si>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</si>
  <si>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</si>
  <si>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</si>
  <si>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</si>
  <si>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</si>
  <si>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</si>
  <si>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</si>
  <si>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</si>
  <si>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</si>
  <si>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</si>
  <si>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</si>
  <si>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</si>
  <si>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</si>
  <si>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</si>
  <si>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</si>
  <si>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</si>
  <si>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</si>
  <si>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</si>
  <si>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</si>
  <si>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</si>
  <si>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</si>
  <si>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</si>
  <si>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</si>
  <si>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</si>
  <si>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</si>
  <si>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</si>
  <si>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</si>
  <si>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</si>
  <si>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</si>
  <si>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</si>
  <si>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</si>
  <si>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</si>
  <si>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</si>
  <si>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</si>
  <si>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</si>
  <si>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</si>
  <si>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</si>
  <si>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</si>
  <si>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</si>
  <si>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</si>
  <si>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</si>
  <si>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</si>
  <si>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</si>
  <si>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</si>
  <si>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</si>
  <si>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</si>
  <si>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</si>
  <si>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</si>
  <si>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</si>
  <si>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</si>
  <si>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</si>
  <si>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</si>
  <si>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</si>
  <si>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</si>
  <si>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</si>
  <si>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</si>
  <si>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</si>
  <si>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</si>
  <si>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</si>
  <si>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</si>
  <si>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</si>
  <si>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</si>
  <si>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</si>
  <si>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</si>
  <si>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</si>
  <si>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</si>
  <si>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</si>
  <si>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</si>
  <si>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</si>
  <si>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</si>
  <si>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</si>
  <si>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</si>
  <si>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</si>
  <si>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</si>
  <si>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</si>
  <si>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</si>
  <si>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</si>
  <si>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</si>
  <si>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</si>
  <si>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</si>
  <si>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</si>
  <si>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</si>
  <si>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</si>
  <si>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</si>
  <si>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</si>
  <si>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</si>
  <si>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</si>
  <si>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</si>
  <si>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</si>
  <si>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</si>
  <si>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</si>
  <si>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</si>
  <si>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</si>
  <si>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</si>
  <si>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</si>
  <si>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</si>
  <si>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</si>
  <si>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</si>
  <si>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</si>
  <si>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</si>
  <si>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</si>
  <si>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</si>
  <si>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</si>
  <si>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</si>
  <si>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</si>
  <si>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</si>
  <si>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</si>
  <si>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</si>
  <si>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</si>
  <si>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</si>
  <si>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</si>
  <si>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</si>
  <si>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</si>
  <si>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</si>
  <si>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</si>
  <si>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</si>
  <si>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</si>
  <si>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</si>
  <si>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</si>
  <si>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</si>
  <si>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</si>
  <si>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</si>
  <si>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</si>
  <si>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</si>
  <si>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</si>
  <si>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</si>
  <si>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</si>
  <si>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</si>
  <si>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</si>
  <si>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</si>
  <si>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</si>
  <si>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</si>
  <si>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</si>
  <si>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</si>
  <si>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</si>
  <si>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</si>
  <si>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</si>
  <si>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</si>
  <si>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</si>
  <si>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</si>
  <si>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</si>
  <si>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</si>
  <si>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</si>
  <si>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</si>
  <si>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</si>
  <si>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</si>
  <si>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</si>
  <si>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</si>
  <si>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</si>
  <si>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</si>
  <si>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</si>
  <si>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</si>
  <si>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</si>
  <si>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</si>
  <si>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</si>
  <si>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</si>
  <si>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</si>
  <si>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</si>
  <si>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</si>
  <si>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</si>
  <si>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</si>
  <si>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</si>
  <si>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</si>
  <si>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</si>
  <si>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</si>
  <si>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</si>
  <si>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</si>
  <si>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</si>
  <si>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</si>
  <si>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</si>
  <si>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</si>
  <si>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</si>
  <si>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</si>
  <si>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</si>
  <si>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</si>
  <si>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</si>
  <si>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</si>
  <si>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</si>
  <si>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</si>
  <si>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</si>
  <si>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</si>
  <si>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</si>
  <si>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</si>
  <si>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</si>
  <si>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</si>
  <si>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</si>
  <si>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</si>
  <si>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</si>
  <si>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</si>
  <si>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</si>
  <si>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</si>
  <si>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</si>
  <si>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</si>
  <si>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</si>
  <si>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</si>
  <si>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</si>
  <si>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</si>
  <si>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</si>
  <si>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</si>
  <si>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</si>
  <si>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</si>
  <si>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</si>
  <si>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</si>
  <si>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</si>
  <si>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</si>
  <si>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</si>
  <si>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</si>
  <si>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</si>
  <si>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</si>
  <si>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</si>
  <si>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</si>
  <si>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</si>
  <si>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</si>
  <si>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</si>
  <si>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</si>
  <si>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</si>
  <si>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</si>
  <si>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</si>
  <si>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</si>
  <si>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</si>
  <si>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</si>
  <si>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</si>
  <si>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</si>
  <si>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</si>
  <si>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</si>
  <si>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</si>
  <si>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</si>
  <si>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</si>
  <si>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</si>
  <si>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</si>
  <si>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</si>
  <si>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</si>
  <si>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</si>
  <si>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</si>
  <si>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</si>
  <si>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</si>
  <si>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</si>
  <si>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</si>
  <si>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</si>
  <si>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</si>
  <si>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</si>
  <si>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</si>
  <si>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</si>
  <si>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</si>
  <si>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</si>
  <si>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</si>
  <si>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</si>
  <si>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</si>
  <si>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</si>
  <si>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</si>
  <si>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</si>
  <si>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</si>
  <si>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</si>
  <si>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</si>
  <si>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</si>
  <si>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</si>
  <si>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</si>
  <si>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</si>
  <si>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</si>
  <si>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</si>
  <si>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</si>
  <si>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</si>
  <si>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</si>
  <si>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</si>
  <si>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</si>
  <si>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</si>
  <si>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</si>
  <si>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</si>
  <si>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</si>
  <si>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</si>
  <si>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</si>
  <si>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</si>
  <si>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</si>
  <si>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</si>
  <si>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</si>
  <si>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</si>
  <si>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</si>
  <si>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</si>
  <si>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</si>
  <si>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</si>
  <si>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</si>
  <si>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</si>
  <si>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</si>
  <si>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</si>
  <si>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</si>
  <si>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</si>
  <si>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</si>
  <si>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</si>
  <si>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</si>
  <si>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</si>
  <si>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</si>
  <si>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</si>
  <si>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</si>
  <si>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</si>
  <si>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</si>
  <si>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</si>
  <si>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</si>
  <si>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</si>
  <si>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</si>
  <si>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</si>
  <si>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</si>
  <si>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</si>
  <si>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</si>
  <si>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</si>
  <si>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</si>
  <si>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</si>
  <si>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</si>
  <si>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</si>
  <si>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</si>
  <si>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</si>
  <si>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</si>
  <si>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</si>
  <si>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</si>
  <si>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</si>
  <si>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</si>
  <si>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</si>
  <si>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</si>
  <si>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</si>
  <si>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</si>
  <si>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</si>
  <si>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</si>
  <si>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</si>
  <si>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</si>
  <si>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</si>
  <si>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</si>
  <si>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</si>
  <si>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</si>
  <si>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</si>
  <si>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</si>
  <si>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</si>
  <si>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</si>
  <si>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</si>
  <si>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</si>
  <si>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</si>
  <si>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</si>
  <si>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</si>
  <si>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</si>
  <si>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</si>
  <si>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</si>
  <si>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</si>
  <si>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</si>
  <si>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</si>
  <si>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</si>
  <si>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</si>
  <si>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</si>
  <si>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</si>
  <si>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</si>
  <si>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</si>
  <si>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</si>
  <si>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</si>
  <si>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</si>
  <si>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</si>
  <si>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</si>
  <si>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</si>
  <si>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</si>
  <si>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</si>
  <si>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</si>
  <si>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</si>
  <si>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</si>
  <si>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</si>
  <si>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</si>
  <si>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</si>
  <si>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</si>
  <si>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</si>
  <si>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</si>
  <si>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</si>
  <si>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</si>
  <si>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</si>
  <si>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</si>
  <si>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</si>
  <si>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</si>
  <si>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</si>
  <si>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</si>
  <si>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</si>
  <si>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</si>
  <si>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</si>
  <si>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</si>
  <si>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</si>
  <si>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</si>
  <si>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</si>
  <si>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</si>
  <si>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</si>
  <si>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</si>
  <si>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</si>
  <si>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</si>
  <si>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</si>
  <si>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</si>
  <si>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</si>
  <si>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</si>
  <si>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</si>
  <si>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</si>
  <si>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</si>
  <si>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</si>
  <si>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</si>
  <si>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</si>
  <si>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</si>
  <si>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</si>
  <si>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</si>
  <si>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</si>
  <si>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</si>
  <si>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</si>
  <si>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</si>
  <si>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</si>
  <si>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</si>
  <si>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</si>
  <si>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</si>
  <si>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</si>
  <si>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</si>
  <si>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</si>
  <si>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</si>
  <si>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</si>
  <si>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</si>
  <si>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</si>
  <si>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</si>
  <si>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</si>
  <si>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</si>
  <si>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</si>
  <si>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</si>
  <si>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</si>
  <si>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</si>
  <si>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</si>
  <si>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</si>
  <si>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</si>
  <si>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</si>
  <si>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</si>
  <si>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</si>
  <si>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</si>
  <si>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</si>
  <si>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</si>
  <si>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</si>
  <si>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</si>
  <si>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</si>
  <si>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</si>
  <si>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</si>
  <si>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</si>
  <si>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</si>
  <si>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</si>
  <si>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</si>
  <si>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</si>
  <si>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</si>
  <si>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</si>
  <si>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</si>
  <si>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</si>
  <si>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</si>
  <si>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</si>
  <si>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</si>
  <si>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</si>
  <si>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</si>
  <si>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</si>
  <si>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</si>
  <si>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</si>
  <si>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</si>
  <si>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</si>
  <si>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</si>
  <si>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</si>
  <si>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</si>
  <si>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</si>
  <si>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</si>
  <si>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</si>
  <si>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</si>
  <si>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</si>
  <si>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</si>
  <si>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</si>
  <si>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</si>
  <si>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</si>
  <si>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</si>
  <si>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</si>
  <si>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</si>
  <si>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</si>
  <si>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</si>
  <si>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</si>
  <si>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</si>
  <si>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</si>
  <si>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</si>
  <si>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</si>
  <si>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</si>
  <si>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</si>
  <si>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</si>
  <si>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</si>
  <si>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</si>
  <si>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</si>
  <si>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</si>
  <si>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</si>
  <si>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</si>
  <si>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</si>
  <si>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</si>
  <si>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</si>
  <si>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</si>
  <si>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</si>
  <si>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</si>
  <si>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</si>
  <si>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</si>
  <si>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</si>
  <si>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</si>
  <si>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</si>
  <si>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</si>
  <si>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</si>
  <si>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</si>
  <si>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</si>
  <si>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</si>
  <si>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</si>
  <si>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</si>
  <si>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</si>
  <si>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</si>
  <si>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</si>
  <si>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</si>
  <si>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</si>
  <si>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</si>
  <si>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</si>
  <si>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</si>
  <si>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</si>
  <si>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</si>
  <si>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</si>
  <si>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</si>
  <si>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</si>
  <si>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</si>
  <si>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</si>
  <si>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</si>
  <si>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</si>
  <si>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</si>
  <si>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</si>
  <si>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</si>
  <si>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</si>
  <si>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</si>
  <si>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</si>
  <si>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</si>
  <si>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</si>
  <si>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</si>
  <si>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</si>
  <si>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</si>
  <si>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</si>
  <si>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</si>
  <si>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</si>
  <si>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</si>
  <si>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</si>
  <si>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</si>
  <si>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</si>
  <si>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</si>
  <si>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</si>
  <si>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</si>
  <si>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</si>
  <si>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</si>
  <si>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</si>
  <si>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</si>
  <si>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</si>
  <si>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</si>
  <si>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</si>
  <si>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</si>
  <si>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</si>
  <si>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</si>
  <si>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</si>
  <si>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</si>
  <si>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</si>
  <si>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</si>
  <si>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</si>
  <si>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</si>
  <si>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</si>
  <si>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</si>
  <si>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</si>
  <si>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</si>
  <si>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</si>
  <si>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</si>
  <si>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</si>
  <si>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</si>
  <si>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</si>
  <si>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</si>
  <si>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</si>
  <si>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</si>
  <si>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</si>
  <si>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</si>
  <si>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</si>
  <si>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</si>
  <si>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</si>
  <si>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</si>
  <si>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</si>
  <si>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</si>
  <si>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</si>
  <si>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</si>
  <si>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</si>
  <si>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</si>
  <si>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</si>
  <si>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</si>
  <si>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</si>
  <si>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</si>
  <si>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</si>
  <si>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</si>
  <si>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</si>
  <si>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</si>
  <si>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</si>
  <si>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</si>
  <si>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</si>
  <si>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</si>
  <si>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</si>
  <si>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</si>
  <si>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</si>
  <si>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</si>
  <si>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</si>
  <si>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</si>
  <si>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</si>
  <si>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</si>
  <si>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</si>
  <si>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</si>
  <si>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</si>
  <si>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</si>
  <si>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</si>
  <si>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</si>
  <si>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</si>
  <si>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</si>
  <si>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</si>
  <si>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</si>
  <si>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</si>
  <si>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</si>
  <si>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</si>
  <si>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</si>
  <si>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</si>
  <si>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</si>
  <si>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</si>
  <si>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</si>
  <si>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</si>
  <si>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</si>
  <si>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</si>
  <si>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</si>
  <si>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</si>
  <si>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</si>
  <si>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</si>
  <si>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</si>
  <si>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</si>
  <si>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</si>
  <si>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</si>
  <si>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</si>
  <si>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</si>
  <si>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</si>
  <si>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</si>
  <si>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</si>
  <si>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</si>
  <si>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</si>
  <si>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</si>
  <si>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</si>
  <si>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</si>
  <si>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</si>
  <si>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</si>
  <si>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</si>
  <si>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</si>
  <si>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</si>
  <si>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</si>
  <si>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</si>
  <si>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</si>
  <si>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</si>
  <si>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</si>
  <si>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</si>
  <si>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</si>
  <si>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</si>
  <si>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</si>
  <si>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</si>
  <si>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</si>
  <si>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</si>
  <si>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</si>
  <si>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</si>
  <si>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</si>
  <si>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</si>
  <si>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</si>
  <si>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</si>
  <si>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</si>
  <si>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</si>
  <si>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</si>
  <si>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</si>
  <si>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</si>
  <si>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</si>
  <si>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</si>
  <si>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</si>
  <si>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</si>
  <si>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</si>
  <si>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</si>
  <si>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</si>
  <si>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</si>
  <si>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</si>
  <si>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</si>
  <si>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</si>
  <si>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</si>
  <si>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</si>
  <si>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</si>
  <si>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</si>
  <si>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</si>
  <si>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</si>
  <si>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</si>
  <si>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</si>
  <si>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</si>
  <si>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</si>
  <si>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</si>
  <si>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</si>
  <si>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</si>
  <si>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</si>
  <si>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</si>
  <si>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</si>
  <si>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</si>
  <si>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</si>
  <si>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</si>
  <si>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</si>
  <si>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</si>
  <si>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</si>
  <si>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</si>
  <si>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</si>
  <si>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</si>
  <si>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</si>
  <si>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</si>
  <si>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</si>
  <si>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</si>
  <si>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</si>
  <si>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</si>
  <si>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</si>
  <si>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</si>
  <si>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</si>
  <si>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</si>
  <si>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</si>
  <si>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</si>
  <si>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</si>
  <si>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</si>
  <si>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</si>
  <si>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</si>
  <si>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</si>
  <si>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</si>
  <si>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</si>
  <si>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</si>
  <si>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</si>
  <si>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</si>
  <si>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</si>
  <si>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</si>
  <si>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</si>
  <si>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</si>
  <si>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</si>
  <si>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</si>
  <si>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</si>
  <si>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</si>
  <si>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</si>
  <si>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</si>
  <si>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</si>
  <si>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</si>
  <si>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</si>
  <si>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</si>
  <si>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</si>
  <si>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</si>
  <si>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</si>
  <si>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</si>
  <si>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</si>
  <si>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</si>
  <si>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</si>
  <si>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</si>
  <si>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</si>
  <si>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</si>
  <si>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</si>
  <si>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</si>
  <si>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</si>
  <si>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</si>
  <si>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</si>
  <si>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</si>
  <si>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</si>
  <si>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</si>
  <si>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</si>
  <si>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</si>
  <si>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</si>
  <si>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</si>
  <si>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</si>
  <si>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</si>
  <si>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</si>
  <si>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</si>
  <si>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</si>
  <si>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</si>
  <si>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</si>
  <si>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</si>
  <si>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</si>
  <si>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</si>
  <si>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</si>
  <si>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</si>
  <si>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</si>
  <si>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</si>
  <si>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</si>
  <si>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</si>
  <si>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</si>
  <si>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</si>
  <si>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</si>
  <si>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</si>
  <si>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</si>
  <si>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</si>
  <si>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</si>
  <si>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</si>
  <si>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</si>
  <si>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</si>
  <si>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</si>
  <si>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</si>
  <si>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</si>
  <si>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</si>
  <si>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</si>
  <si>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</si>
  <si>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</si>
  <si>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</si>
  <si>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</si>
  <si>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</si>
  <si>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</si>
  <si>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</si>
  <si>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</si>
  <si>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</si>
  <si>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</si>
  <si>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</si>
  <si>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</si>
  <si>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</si>
  <si>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</si>
  <si>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</si>
  <si>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</si>
  <si>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</si>
  <si>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</si>
  <si>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</si>
  <si>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</si>
  <si>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</si>
  <si>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</si>
  <si>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</si>
  <si>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</si>
  <si>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</si>
  <si>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</si>
  <si>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</si>
  <si>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</si>
  <si>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</si>
  <si>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</si>
  <si>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</si>
  <si>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</si>
  <si>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</si>
  <si>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</si>
  <si>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</si>
  <si>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</si>
  <si>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</si>
  <si>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</si>
  <si>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</si>
  <si>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</si>
  <si>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</si>
  <si>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</si>
  <si>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</si>
  <si>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</si>
  <si>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</si>
  <si>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</si>
  <si>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</si>
  <si>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</si>
  <si>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</si>
  <si>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</si>
  <si>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</si>
  <si>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</si>
  <si>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</si>
  <si>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</si>
  <si>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</si>
  <si>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</si>
  <si>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</si>
  <si>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</si>
  <si>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</si>
  <si>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</si>
  <si>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</si>
  <si>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</si>
  <si>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</si>
  <si>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</si>
  <si>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</si>
  <si>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</si>
  <si>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</si>
  <si>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</si>
  <si>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</si>
  <si>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</si>
  <si>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</si>
  <si>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</si>
  <si>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</si>
  <si>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</si>
  <si>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</si>
  <si>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</si>
  <si>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</si>
  <si>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</si>
  <si>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</si>
  <si>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</si>
  <si>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</si>
  <si>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</si>
  <si>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</si>
  <si>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</si>
  <si>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</si>
  <si>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</si>
  <si>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</si>
  <si>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</si>
  <si>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</si>
  <si>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</si>
  <si>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</si>
  <si>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</si>
  <si>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</si>
  <si>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</si>
  <si>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</si>
  <si>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</si>
  <si>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</si>
  <si>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</si>
  <si>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</si>
  <si>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</si>
  <si>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</si>
  <si>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</si>
  <si>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</si>
  <si>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</si>
  <si>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</si>
  <si>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</si>
  <si>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</si>
  <si>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</si>
  <si>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</si>
  <si>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</si>
  <si>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</si>
  <si>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</si>
  <si>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</si>
  <si>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</si>
  <si>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</si>
  <si>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</si>
  <si>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</si>
  <si>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</si>
  <si>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</si>
  <si>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</si>
  <si>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</si>
  <si>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</si>
  <si>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</si>
  <si>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</si>
  <si>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</si>
  <si>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</si>
  <si>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</si>
  <si>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</si>
  <si>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</si>
  <si>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</si>
  <si>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</si>
  <si>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</si>
  <si>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</si>
  <si>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</si>
  <si>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</si>
  <si>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</si>
  <si>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</si>
  <si>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</si>
  <si>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</si>
  <si>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</si>
  <si>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</si>
  <si>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</si>
  <si>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</si>
  <si>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</si>
  <si>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</si>
  <si>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</si>
  <si>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</si>
  <si>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</si>
  <si>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</si>
  <si>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</si>
  <si>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</si>
  <si>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</si>
  <si>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</si>
  <si>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</si>
  <si>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</si>
  <si>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</si>
  <si>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</si>
  <si>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</si>
  <si>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</si>
  <si>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</si>
  <si>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</si>
  <si>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</si>
  <si>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</si>
  <si>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</si>
  <si>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</si>
  <si>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</si>
  <si>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</si>
  <si>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</si>
  <si>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</si>
  <si>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</si>
  <si>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</si>
  <si>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</si>
  <si>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</si>
  <si>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</si>
  <si>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</si>
  <si>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</si>
  <si>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</si>
  <si>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</si>
  <si>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</si>
  <si>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</si>
  <si>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</si>
  <si>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</si>
  <si>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</si>
  <si>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</si>
  <si>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</si>
  <si>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</si>
  <si>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</si>
  <si>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</si>
  <si>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</si>
  <si>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</si>
  <si>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</si>
  <si>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</si>
  <si>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</si>
  <si>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</si>
  <si>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</si>
  <si>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</si>
  <si>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</si>
  <si>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</si>
  <si>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</si>
  <si>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</si>
  <si>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</si>
  <si>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</si>
  <si>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</si>
  <si>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</si>
  <si>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</si>
  <si>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</si>
  <si>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</si>
  <si>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</si>
  <si>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</si>
  <si>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</si>
  <si>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</si>
  <si>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</si>
  <si>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</si>
  <si>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</si>
  <si>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</si>
  <si>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</si>
  <si>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</si>
  <si>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</si>
  <si>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</si>
  <si>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</si>
  <si>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</si>
  <si>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</si>
  <si>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</si>
  <si>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</si>
  <si>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</si>
  <si>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</si>
  <si>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</si>
  <si>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</si>
  <si>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</si>
  <si>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</si>
  <si>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</si>
  <si>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</si>
  <si>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</si>
  <si>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</si>
  <si>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</si>
  <si>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</si>
  <si>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</si>
  <si>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</si>
  <si>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</si>
  <si>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</si>
  <si>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</si>
  <si>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</si>
  <si>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</si>
  <si>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</si>
  <si>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</si>
  <si>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</si>
  <si>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</si>
  <si>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</si>
  <si>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</si>
  <si>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</si>
  <si>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</si>
  <si>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</si>
  <si>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</si>
  <si>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</si>
  <si>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</si>
  <si>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</si>
  <si>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</si>
  <si>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</si>
  <si>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</si>
  <si>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</si>
  <si>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</si>
  <si>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</si>
  <si>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</si>
  <si>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</si>
  <si>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</si>
  <si>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</si>
  <si>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</si>
  <si>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</si>
  <si>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</si>
  <si>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</si>
  <si>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</si>
  <si>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</si>
  <si>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</si>
  <si>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</si>
  <si>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</si>
  <si>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</si>
  <si>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</si>
  <si>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</si>
  <si>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</si>
  <si>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</si>
  <si>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</si>
  <si>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</si>
  <si>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</si>
  <si>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</si>
  <si>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</si>
  <si>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</si>
  <si>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</si>
  <si>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</si>
  <si>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</si>
  <si>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</si>
  <si>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</si>
  <si>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</si>
  <si>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</si>
  <si>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</si>
  <si>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</si>
  <si>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</si>
  <si>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</si>
  <si>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</si>
  <si>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</si>
  <si>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</si>
  <si>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</si>
  <si>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</si>
  <si>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</si>
  <si>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</si>
  <si>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</si>
  <si>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</si>
  <si>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</si>
  <si>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</si>
  <si>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</si>
  <si>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</si>
  <si>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</si>
  <si>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</si>
  <si>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</si>
  <si>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</si>
  <si>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</si>
  <si>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</si>
  <si>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</si>
  <si>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</si>
  <si>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</si>
  <si>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</si>
  <si>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</si>
  <si>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</si>
  <si>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</si>
  <si>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</si>
  <si>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</si>
  <si>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</si>
  <si>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</si>
  <si>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</si>
  <si>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</si>
  <si>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</si>
  <si>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</si>
  <si>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</si>
  <si>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</si>
  <si>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</si>
  <si>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</si>
  <si>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</si>
  <si>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</si>
  <si>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</si>
  <si>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</si>
  <si>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</si>
  <si>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</si>
  <si>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</si>
  <si>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</si>
  <si>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</si>
  <si>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</si>
  <si>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</si>
  <si>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</si>
  <si>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</si>
  <si>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</si>
  <si>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</si>
  <si>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</si>
  <si>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</si>
  <si>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</si>
  <si>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</si>
  <si>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</si>
  <si>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</si>
  <si>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</si>
  <si>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</si>
  <si>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</si>
  <si>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</si>
  <si>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</si>
  <si>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</si>
  <si>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</si>
  <si>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</si>
  <si>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</si>
  <si>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</si>
  <si>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</si>
  <si>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</si>
  <si>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</si>
  <si>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</si>
  <si>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</si>
  <si>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</si>
  <si>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</si>
  <si>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</si>
  <si>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</si>
  <si>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</si>
  <si>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</si>
  <si>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</si>
  <si>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</si>
  <si>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</si>
  <si>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</si>
  <si>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</si>
  <si>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</si>
  <si>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</si>
  <si>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</si>
  <si>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</si>
  <si>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</si>
  <si>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</si>
  <si>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</si>
  <si>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</si>
  <si>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</si>
  <si>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</si>
  <si>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</si>
  <si>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</si>
  <si>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</si>
  <si>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</si>
  <si>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</si>
  <si>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</si>
  <si>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</si>
  <si>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</si>
  <si>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</si>
  <si>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</si>
  <si>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</si>
  <si>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</si>
  <si>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</si>
  <si>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</si>
  <si>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</si>
  <si>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</si>
  <si>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</si>
  <si>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</si>
  <si>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</si>
  <si>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</si>
  <si>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</si>
  <si>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</si>
  <si>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</si>
  <si>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</si>
  <si>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</si>
  <si>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</si>
  <si>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</si>
  <si>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</si>
  <si>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</si>
  <si>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</si>
  <si>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</si>
  <si>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</si>
  <si>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</si>
  <si>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</si>
  <si>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</si>
  <si>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</si>
  <si>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</si>
  <si>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</si>
  <si>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</si>
  <si>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</si>
  <si>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</si>
  <si>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</si>
  <si>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</si>
  <si>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</si>
  <si>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</si>
  <si>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</si>
  <si>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</si>
  <si>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</si>
  <si>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</si>
  <si>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</si>
  <si>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</si>
  <si>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</si>
  <si>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</si>
  <si>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</si>
  <si>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</si>
  <si>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</si>
  <si>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</si>
  <si>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</si>
  <si>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</si>
  <si>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</si>
  <si>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</si>
  <si>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</si>
  <si>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</si>
  <si>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</si>
  <si>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</si>
  <si>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</si>
  <si>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</si>
  <si>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</si>
  <si>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</si>
  <si>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</si>
  <si>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</si>
  <si>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</si>
  <si>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</si>
  <si>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</si>
  <si>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</si>
  <si>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</si>
  <si>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</si>
  <si>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</si>
  <si>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</si>
  <si>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</si>
  <si>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</si>
  <si>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</si>
  <si>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</si>
  <si>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</si>
  <si>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</si>
  <si>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</si>
  <si>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</si>
  <si>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</si>
  <si>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</si>
  <si>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</si>
  <si>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</si>
  <si>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</si>
  <si>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</si>
  <si>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</si>
  <si>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</si>
  <si>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</si>
  <si>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</si>
  <si>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</si>
  <si>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</si>
  <si>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</si>
  <si>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</si>
  <si>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</si>
  <si>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</si>
  <si>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</si>
  <si>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</si>
  <si>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</si>
  <si>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</si>
  <si>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</si>
  <si>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</si>
  <si>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</si>
  <si>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</si>
  <si>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</si>
  <si>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</si>
  <si>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</si>
  <si>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</si>
  <si>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</si>
  <si>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</si>
  <si>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</si>
  <si>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</si>
  <si>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</si>
  <si>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</si>
  <si>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</si>
  <si>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</si>
  <si>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</si>
  <si>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</si>
  <si>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</si>
  <si>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</si>
  <si>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</si>
  <si>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</si>
  <si>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</si>
  <si>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</si>
  <si>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</si>
  <si>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</si>
  <si>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</si>
  <si>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</si>
  <si>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</si>
  <si>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</si>
  <si>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</si>
  <si>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</si>
  <si>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</si>
  <si>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</si>
  <si>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</si>
  <si>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</si>
  <si>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</si>
  <si>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</si>
  <si>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</si>
  <si>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</si>
  <si>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</si>
  <si>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</si>
  <si>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</si>
  <si>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</si>
  <si>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</si>
  <si>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</si>
  <si>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</si>
  <si>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</si>
  <si>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</si>
  <si>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</si>
  <si>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</si>
  <si>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</si>
  <si>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</si>
  <si>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</si>
  <si>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</si>
  <si>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</si>
  <si>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</si>
  <si>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</si>
  <si>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</si>
  <si>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</si>
  <si>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</si>
  <si>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</si>
  <si>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</si>
  <si>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</si>
  <si>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</si>
  <si>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</si>
  <si>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</si>
  <si>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</si>
  <si>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</si>
  <si>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</si>
  <si>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</si>
  <si>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</si>
  <si>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</si>
  <si>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</si>
  <si>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</si>
  <si>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</si>
  <si>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</si>
  <si>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</si>
  <si>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</si>
  <si>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</si>
  <si>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</si>
  <si>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</si>
  <si>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</si>
  <si>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</si>
  <si>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</si>
  <si>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</si>
  <si>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</si>
  <si>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</si>
  <si>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</si>
  <si>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</si>
  <si>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</si>
  <si>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</si>
  <si>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</si>
  <si>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</si>
  <si>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</si>
  <si>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</si>
  <si>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</si>
  <si>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</si>
  <si>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</si>
  <si>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</si>
  <si>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</si>
  <si>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</si>
  <si>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</si>
  <si>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</si>
  <si>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</si>
  <si>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</si>
  <si>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</si>
  <si>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</si>
  <si>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</si>
  <si>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</si>
  <si>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</si>
  <si>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</si>
  <si>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</si>
  <si>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</si>
  <si>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</si>
  <si>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</si>
  <si>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</si>
  <si>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</si>
  <si>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</si>
  <si>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</si>
  <si>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</si>
  <si>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</si>
  <si>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</si>
  <si>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</si>
  <si>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</si>
  <si>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</si>
  <si>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</si>
  <si>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</si>
  <si>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</si>
  <si>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</si>
  <si>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</si>
  <si>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</si>
  <si>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</si>
  <si>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</si>
  <si>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</si>
  <si>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</si>
  <si>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</si>
  <si>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</si>
  <si>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</si>
  <si>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</si>
  <si>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</si>
  <si>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</si>
  <si>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</si>
  <si>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</si>
  <si>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</si>
  <si>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</si>
  <si>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</si>
  <si>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</si>
  <si>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</si>
  <si>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</si>
  <si>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</si>
  <si>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</si>
  <si>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</si>
  <si>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</si>
  <si>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</si>
  <si>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</si>
  <si>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</si>
  <si>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</si>
  <si>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</si>
  <si>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</si>
  <si>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</si>
  <si>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</si>
  <si>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</si>
  <si>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</si>
  <si>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</si>
  <si>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</si>
  <si>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</si>
  <si>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</si>
  <si>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</si>
  <si>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</si>
  <si>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</si>
  <si>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</si>
  <si>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</si>
  <si>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</si>
  <si>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</si>
  <si>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</si>
  <si>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</si>
  <si>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</si>
  <si>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</si>
  <si>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</si>
  <si>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</si>
  <si>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</si>
  <si>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</si>
  <si>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</si>
  <si>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</si>
  <si>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</si>
  <si>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</si>
  <si>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</si>
  <si>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</si>
  <si>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</si>
  <si>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</si>
  <si>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</si>
  <si>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</si>
  <si>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</si>
  <si>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</si>
  <si>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</si>
  <si>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</si>
  <si>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</si>
  <si>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</si>
  <si>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</si>
  <si>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</si>
  <si>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</si>
  <si>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</si>
  <si>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</si>
  <si>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</si>
  <si>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</si>
  <si>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</si>
  <si>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</si>
  <si>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</si>
  <si>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</si>
  <si>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</si>
  <si>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</si>
  <si>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</si>
  <si>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</si>
  <si>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</si>
  <si>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</si>
  <si>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</si>
  <si>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</si>
  <si>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</si>
  <si>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</si>
  <si>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</si>
  <si>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</si>
  <si>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</si>
  <si>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</si>
  <si>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</si>
  <si>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</si>
  <si>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</si>
  <si>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</si>
  <si>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</si>
  <si>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</si>
  <si>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</si>
  <si>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</si>
  <si>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</si>
  <si>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</si>
  <si>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</si>
  <si>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</si>
  <si>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</si>
  <si>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</si>
  <si>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</si>
  <si>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</si>
  <si>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</si>
  <si>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</si>
  <si>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</si>
  <si>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</si>
  <si>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</si>
  <si>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</si>
  <si>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</si>
  <si>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</si>
  <si>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</si>
  <si>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</si>
  <si>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</si>
  <si>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</si>
  <si>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</si>
  <si>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</si>
  <si>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</si>
  <si>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</si>
  <si>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</si>
  <si>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</si>
  <si>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</si>
  <si>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</si>
  <si>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</si>
  <si>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</si>
  <si>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</si>
  <si>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</si>
  <si>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</si>
  <si>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</si>
  <si>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</si>
  <si>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</si>
  <si>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</si>
  <si>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</si>
  <si>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</si>
  <si>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</si>
  <si>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</si>
  <si>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</si>
  <si>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</si>
  <si>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</si>
  <si>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</si>
  <si>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</si>
  <si>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</si>
  <si>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</si>
  <si>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</si>
  <si>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</si>
  <si>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</si>
  <si>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</si>
  <si>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</si>
  <si>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</si>
  <si>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</si>
  <si>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</si>
  <si>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</si>
  <si>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</si>
  <si>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</si>
  <si>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</si>
  <si>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</si>
  <si>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</si>
  <si>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</si>
  <si>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</si>
  <si>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</si>
  <si>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</si>
  <si>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</si>
  <si>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</si>
  <si>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</si>
  <si>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</si>
  <si>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</si>
  <si>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</si>
  <si>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</si>
  <si>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</si>
  <si>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</si>
  <si>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</si>
  <si>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</si>
  <si>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</si>
  <si>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</si>
  <si>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</si>
  <si>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</si>
  <si>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</si>
  <si>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</si>
  <si>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</si>
  <si>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</si>
  <si>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</si>
  <si>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</si>
  <si>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</si>
  <si>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</si>
  <si>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</si>
  <si>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</si>
  <si>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</si>
  <si>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</si>
  <si>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</si>
  <si>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</si>
  <si>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</si>
  <si>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</si>
  <si>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</si>
  <si>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</si>
  <si>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</si>
  <si>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</si>
  <si>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</si>
  <si>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</si>
  <si>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</si>
  <si>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</si>
  <si>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</si>
  <si>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</si>
  <si>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</si>
  <si>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</si>
  <si>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</si>
  <si>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</si>
  <si>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</si>
  <si>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</si>
  <si>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</si>
  <si>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</si>
  <si>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</si>
  <si>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</si>
  <si>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</si>
  <si>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</si>
  <si>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</si>
  <si>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</si>
  <si>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</si>
  <si>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</si>
  <si>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</si>
  <si>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</si>
  <si>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</si>
  <si>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</si>
  <si>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</si>
  <si>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</si>
  <si>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</si>
  <si>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</si>
  <si>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</si>
  <si>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</si>
  <si>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</si>
  <si>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</si>
  <si>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</si>
  <si>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</si>
  <si>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</si>
  <si>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</si>
  <si>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</si>
  <si>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</si>
  <si>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</si>
  <si>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</si>
  <si>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</si>
  <si>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</si>
  <si>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</si>
  <si>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</si>
  <si>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</si>
  <si>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</si>
  <si>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</si>
  <si>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</si>
  <si>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</si>
  <si>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</si>
  <si>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</si>
  <si>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</si>
  <si>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</si>
  <si>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</si>
  <si>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</si>
  <si>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</si>
  <si>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</si>
  <si>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</si>
  <si>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</si>
  <si>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</si>
  <si>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</si>
  <si>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</si>
  <si>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</si>
  <si>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</si>
  <si>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</si>
  <si>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</si>
  <si>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</si>
  <si>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</si>
  <si>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</si>
  <si>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</si>
  <si>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</si>
  <si>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</si>
  <si>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</si>
  <si>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</si>
  <si>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</si>
  <si>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</si>
  <si>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</si>
  <si>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</si>
  <si>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</si>
  <si>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</si>
  <si>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</si>
  <si>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</si>
  <si>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</si>
  <si>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</si>
  <si>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</si>
  <si>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</si>
  <si>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</si>
  <si>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</si>
  <si>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</si>
  <si>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</si>
  <si>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</si>
  <si>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</si>
  <si>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</si>
  <si>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</si>
  <si>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</si>
  <si>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</si>
  <si>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</si>
  <si>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</si>
  <si>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</si>
  <si>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</si>
  <si>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</si>
  <si>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</si>
  <si>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</si>
  <si>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</si>
  <si>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</si>
  <si>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</si>
  <si>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</si>
  <si>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</si>
  <si>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</si>
  <si>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</si>
  <si>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</si>
  <si>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</si>
  <si>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</si>
  <si>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</si>
  <si>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</si>
  <si>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</si>
  <si>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</si>
  <si>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</si>
  <si>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</si>
  <si>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</si>
  <si>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</si>
  <si>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</si>
  <si>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</si>
  <si>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</si>
  <si>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</si>
  <si>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</si>
  <si>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</si>
  <si>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</si>
  <si>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</si>
  <si>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</si>
  <si>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</si>
  <si>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</si>
  <si>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</si>
  <si>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</si>
  <si>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</si>
  <si>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</si>
  <si>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</si>
  <si>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</si>
  <si>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</si>
  <si>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</si>
  <si>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</si>
  <si>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</si>
  <si>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</si>
  <si>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</si>
  <si>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</si>
  <si>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</si>
  <si>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</si>
  <si>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</si>
  <si>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</si>
  <si>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</si>
  <si>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</si>
  <si>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</si>
  <si>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</si>
  <si>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</si>
  <si>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</si>
  <si>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</si>
  <si>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</si>
  <si>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</si>
  <si>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</si>
  <si>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</si>
  <si>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</si>
  <si>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</si>
  <si>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</si>
  <si>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</si>
  <si>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</si>
  <si>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</si>
  <si>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</si>
  <si>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</si>
  <si>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</si>
  <si>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</si>
  <si>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</si>
  <si>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</si>
  <si>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</si>
  <si>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</si>
  <si>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</si>
  <si>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</si>
  <si>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</si>
  <si>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</si>
  <si>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</si>
  <si>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</si>
  <si>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</si>
  <si>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</si>
  <si>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</si>
  <si>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</si>
  <si>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</si>
  <si>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</si>
  <si>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</si>
  <si>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</si>
  <si>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</si>
  <si>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</si>
  <si>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</si>
  <si>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</si>
  <si>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</si>
  <si>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</si>
  <si>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</si>
  <si>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</si>
  <si>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</si>
  <si>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</si>
  <si>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</si>
  <si>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</si>
  <si>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</si>
  <si>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</si>
  <si>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</si>
  <si>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</si>
  <si>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</si>
  <si>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</si>
  <si>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</si>
  <si>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</si>
  <si>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</si>
  <si>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</si>
  <si>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</si>
  <si>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</si>
  <si>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</si>
  <si>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</si>
  <si>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</si>
  <si>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</si>
  <si>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</si>
  <si>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</si>
  <si>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</si>
  <si>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</si>
  <si>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</si>
  <si>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</si>
  <si>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</si>
  <si>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</si>
  <si>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</si>
  <si>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</si>
  <si>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</si>
  <si>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</si>
  <si>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</si>
  <si>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</si>
  <si>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</si>
  <si>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</si>
  <si>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</si>
  <si>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</si>
  <si>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</si>
  <si>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</si>
  <si>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</si>
  <si>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</si>
  <si>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</si>
  <si>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</si>
  <si>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</si>
  <si>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</si>
  <si>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</si>
  <si>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</si>
  <si>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</si>
  <si>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</si>
  <si>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</si>
  <si>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</si>
  <si>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</si>
  <si>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</si>
  <si>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</si>
  <si>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</si>
  <si>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</si>
  <si>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</si>
  <si>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</si>
  <si>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</si>
  <si>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</si>
  <si>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</si>
  <si>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</si>
  <si>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</si>
  <si>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</si>
  <si>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</si>
  <si>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</si>
  <si>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</si>
  <si>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</si>
  <si>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</si>
  <si>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</si>
  <si>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</si>
  <si>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</si>
  <si>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</si>
  <si>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</si>
  <si>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</si>
  <si>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</si>
  <si>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</si>
  <si>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</si>
  <si>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</si>
  <si>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</si>
  <si>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</si>
  <si>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</si>
  <si>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</si>
  <si>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</si>
  <si>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</si>
  <si>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</si>
  <si>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</si>
  <si>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</si>
  <si>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</si>
  <si>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</si>
  <si>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</si>
  <si>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</si>
  <si>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</si>
  <si>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</si>
  <si>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</si>
  <si>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</si>
  <si>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</si>
  <si>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</si>
  <si>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</si>
  <si>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</si>
  <si>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</si>
  <si>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</si>
  <si>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</si>
  <si>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</si>
  <si>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</si>
  <si>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</si>
  <si>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</si>
  <si>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</si>
  <si>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</si>
  <si>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</si>
  <si>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</si>
  <si>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</si>
  <si>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</si>
  <si>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</si>
  <si>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</si>
  <si>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</si>
  <si>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</si>
  <si>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</si>
  <si>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</si>
  <si>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</si>
  <si>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</si>
  <si>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</si>
  <si>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</si>
  <si>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</si>
  <si>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</si>
  <si>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</si>
  <si>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</si>
  <si>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</si>
  <si>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</si>
  <si>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</si>
  <si>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</si>
  <si>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</si>
  <si>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</si>
  <si>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</si>
  <si>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</si>
  <si>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</si>
  <si>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</si>
  <si>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</si>
  <si>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</si>
  <si>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</si>
  <si>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</si>
  <si>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</si>
  <si>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</si>
  <si>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</si>
  <si>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</si>
  <si>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</si>
  <si>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</si>
  <si>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</si>
  <si>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</si>
  <si>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</si>
  <si>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</si>
  <si>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</si>
  <si>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</si>
  <si>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</si>
  <si>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</si>
  <si>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</si>
  <si>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</si>
  <si>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</si>
  <si>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</si>
  <si>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</si>
  <si>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</si>
  <si>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</si>
  <si>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</si>
  <si>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</si>
  <si>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</si>
  <si>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</si>
  <si>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</si>
  <si>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</si>
  <si>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</si>
  <si>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</si>
  <si>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</si>
  <si>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</si>
  <si>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</si>
  <si>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</si>
  <si>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</si>
  <si>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</si>
  <si>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</si>
  <si>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</si>
  <si>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</si>
  <si>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</si>
  <si>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</si>
  <si>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</si>
  <si>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</si>
  <si>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</si>
  <si>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</si>
  <si>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</si>
  <si>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</si>
  <si>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</si>
  <si>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</si>
  <si>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</si>
  <si>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</si>
  <si>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</si>
  <si>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</si>
  <si>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</si>
  <si>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</si>
  <si>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</si>
  <si>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</si>
  <si>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</si>
  <si>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</si>
  <si>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</si>
  <si>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</si>
  <si>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</si>
  <si>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</si>
  <si>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</si>
  <si>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</si>
  <si>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</si>
  <si>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</si>
  <si>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</si>
  <si>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</si>
  <si>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</si>
  <si>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</si>
  <si>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</si>
  <si>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</si>
  <si>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</si>
  <si>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</si>
  <si>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</si>
  <si>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</si>
  <si>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</si>
  <si>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</si>
  <si>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</si>
  <si>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</si>
  <si>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</si>
  <si>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</si>
  <si>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</si>
  <si>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</si>
  <si>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</si>
  <si>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</si>
  <si>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</si>
  <si>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</si>
  <si>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</si>
  <si>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</si>
  <si>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</si>
  <si>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</si>
  <si>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</si>
  <si>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</si>
  <si>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</si>
  <si>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</si>
  <si>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</si>
  <si>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</si>
  <si>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</si>
  <si>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</si>
  <si>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</si>
  <si>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</si>
  <si>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</si>
  <si>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</si>
  <si>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</si>
  <si>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</si>
  <si>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</si>
  <si>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</si>
  <si>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</si>
  <si>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</si>
  <si>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</si>
  <si>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</si>
  <si>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</si>
  <si>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</si>
  <si>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</si>
  <si>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</si>
  <si>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</si>
  <si>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</si>
  <si>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</si>
  <si>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</si>
  <si>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</si>
  <si>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</si>
  <si>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</si>
  <si>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</si>
  <si>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</si>
  <si>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</si>
  <si>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</si>
  <si>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</si>
  <si>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</si>
  <si>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</si>
  <si>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</si>
  <si>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</si>
  <si>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</si>
  <si>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</si>
  <si>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</si>
  <si>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</si>
  <si>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</si>
  <si>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</si>
  <si>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</si>
  <si>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</si>
  <si>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</si>
  <si>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</si>
  <si>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</si>
  <si>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</si>
  <si>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</si>
  <si>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</si>
  <si>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</si>
  <si>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</si>
  <si>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</si>
  <si>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</si>
  <si>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</si>
  <si>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</si>
  <si>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</si>
  <si>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</si>
  <si>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</si>
  <si>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</si>
  <si>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</si>
  <si>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</si>
  <si>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</si>
  <si>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</si>
  <si>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</si>
  <si>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</si>
  <si>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</si>
  <si>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</si>
  <si>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</si>
  <si>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</si>
  <si>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</si>
  <si>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</si>
  <si>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</si>
  <si>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</si>
  <si>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</si>
  <si>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</si>
  <si>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</si>
  <si>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</si>
  <si>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</si>
  <si>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</si>
  <si>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</si>
  <si>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</si>
  <si>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</si>
  <si>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</si>
  <si>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</si>
  <si>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</si>
  <si>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</si>
  <si>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</si>
  <si>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</si>
  <si>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</si>
  <si>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</si>
  <si>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</si>
  <si>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</si>
  <si>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</si>
  <si>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</si>
  <si>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</si>
  <si>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</si>
  <si>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</si>
  <si>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</si>
  <si>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</si>
  <si>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</si>
  <si>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</si>
  <si>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</si>
  <si>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</si>
  <si>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</si>
  <si>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</si>
  <si>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</si>
  <si>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</si>
  <si>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</si>
  <si>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</si>
  <si>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</si>
  <si>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</si>
  <si>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</si>
  <si>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</si>
  <si>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</si>
  <si>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</si>
  <si>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</si>
  <si>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</si>
  <si>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</si>
  <si>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</si>
  <si>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</si>
  <si>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</si>
  <si>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</si>
  <si>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</si>
  <si>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</si>
  <si>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</si>
  <si>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</si>
  <si>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</si>
  <si>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</si>
  <si>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</si>
  <si>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</si>
  <si>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</si>
  <si>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</si>
  <si>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</si>
  <si>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</si>
  <si>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</si>
  <si>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</si>
  <si>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</si>
  <si>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</si>
  <si>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</si>
  <si>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</si>
  <si>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</si>
  <si>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</si>
  <si>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</si>
  <si>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</si>
  <si>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</si>
  <si>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</si>
  <si>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</si>
  <si>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</si>
  <si>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</si>
  <si>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</si>
  <si>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</si>
  <si>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</si>
  <si>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</si>
  <si>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</si>
  <si>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</si>
  <si>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</si>
  <si>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</si>
  <si>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</si>
  <si>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</si>
  <si>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</si>
  <si>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</si>
  <si>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</si>
  <si>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</si>
  <si>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</si>
  <si>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</si>
  <si>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</si>
  <si>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</si>
  <si>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</si>
  <si>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</si>
  <si>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</si>
  <si>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</si>
  <si>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</si>
  <si>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</si>
  <si>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</si>
  <si>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</si>
  <si>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</si>
  <si>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</si>
  <si>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</si>
  <si>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</si>
  <si>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</si>
  <si>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</si>
  <si>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</si>
  <si>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</si>
  <si>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</si>
  <si>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</si>
  <si>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</si>
  <si>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</si>
  <si>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</si>
  <si>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</si>
  <si>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</si>
  <si>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</si>
  <si>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</si>
  <si>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</si>
  <si>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</si>
  <si>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</si>
  <si>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</si>
  <si>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</si>
  <si>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</si>
  <si>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</si>
  <si>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</si>
  <si>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</si>
  <si>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</si>
  <si>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</si>
  <si>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</si>
  <si>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</si>
  <si>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</si>
  <si>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</si>
  <si>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</si>
  <si>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</si>
  <si>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</si>
  <si>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</si>
  <si>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</si>
  <si>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</si>
  <si>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</si>
  <si>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</si>
  <si>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</si>
  <si>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</si>
  <si>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</si>
  <si>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</si>
  <si>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</si>
  <si>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</si>
  <si>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</si>
  <si>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</si>
  <si>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</si>
  <si>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</si>
  <si>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</si>
  <si>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</si>
  <si>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</si>
  <si>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</si>
  <si>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</si>
  <si>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</si>
  <si>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</si>
  <si>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</si>
  <si>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</si>
  <si>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</si>
  <si>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</si>
  <si>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</si>
  <si>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</si>
  <si>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</si>
  <si>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</si>
  <si>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</si>
  <si>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</si>
  <si>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</si>
  <si>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</si>
  <si>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</si>
  <si>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</si>
  <si>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</si>
  <si>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</si>
  <si>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</si>
  <si>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</si>
  <si>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</si>
  <si>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</si>
  <si>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</si>
  <si>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</si>
  <si>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</si>
  <si>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</si>
  <si>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</si>
  <si>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</si>
  <si>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</si>
  <si>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</si>
  <si>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</si>
  <si>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</si>
  <si>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</si>
  <si>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</si>
  <si>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</si>
  <si>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</si>
  <si>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</si>
  <si>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</si>
  <si>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</si>
  <si>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</si>
  <si>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</si>
  <si>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</si>
  <si>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</si>
  <si>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</si>
  <si>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</si>
  <si>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</si>
  <si>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</si>
  <si>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</si>
  <si>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</si>
  <si>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</si>
  <si>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</si>
  <si>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</si>
  <si>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</si>
  <si>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</si>
  <si>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</si>
  <si>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</si>
  <si>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</si>
  <si>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</si>
  <si>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</si>
  <si>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</si>
  <si>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</si>
  <si>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</si>
  <si>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</si>
  <si>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</si>
  <si>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</si>
  <si>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</si>
  <si>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</si>
  <si>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</si>
  <si>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</si>
  <si>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</si>
  <si>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</si>
  <si>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</si>
  <si>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</si>
  <si>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</si>
  <si>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</si>
  <si>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</si>
  <si>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</si>
  <si>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</si>
  <si>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</si>
  <si>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</si>
  <si>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</si>
  <si>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</si>
  <si>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</si>
  <si>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</si>
  <si>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</si>
  <si>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</si>
  <si>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</si>
  <si>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</si>
  <si>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</si>
  <si>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</si>
  <si>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</si>
  <si>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</si>
  <si>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</si>
  <si>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</si>
  <si>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</si>
  <si>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</si>
  <si>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</si>
  <si>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</si>
  <si>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</si>
  <si>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</si>
  <si>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</si>
  <si>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</si>
  <si>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</si>
  <si>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</si>
  <si>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</si>
  <si>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</si>
  <si>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</si>
  <si>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</si>
  <si>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</si>
  <si>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</si>
  <si>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</si>
  <si>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</si>
  <si>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</si>
  <si>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</si>
  <si>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</si>
  <si>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</si>
  <si>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</si>
  <si>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</si>
  <si>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</si>
  <si>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</si>
  <si>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</si>
  <si>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</si>
  <si>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</si>
  <si>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</si>
  <si>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</si>
  <si>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</si>
  <si>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</si>
  <si>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</si>
  <si>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</si>
  <si>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</si>
  <si>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</si>
  <si>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</si>
  <si>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</si>
  <si>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</si>
  <si>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</si>
  <si>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</si>
  <si>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</si>
  <si>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</si>
  <si>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</si>
  <si>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</si>
  <si>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</si>
  <si>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</si>
  <si>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</si>
  <si>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</si>
  <si>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</si>
  <si>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</si>
  <si>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</si>
  <si>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</si>
  <si>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</si>
  <si>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</si>
  <si>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</si>
  <si>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</si>
  <si>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</si>
  <si>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</si>
  <si>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</si>
  <si>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</si>
  <si>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</si>
  <si>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</si>
  <si>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</si>
  <si>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</si>
  <si>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</si>
  <si>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</si>
  <si>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</si>
  <si>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</si>
  <si>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</si>
  <si>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</si>
  <si>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</si>
  <si>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</si>
  <si>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</si>
  <si>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</si>
  <si>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</si>
  <si>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</si>
  <si>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</si>
  <si>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</si>
  <si>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</si>
  <si>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</si>
  <si>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</si>
  <si>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</si>
  <si>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</si>
  <si>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</si>
  <si>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</si>
  <si>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</si>
  <si>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</si>
  <si>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</si>
  <si>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</si>
  <si>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</si>
  <si>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</si>
  <si>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</si>
  <si>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</si>
  <si>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</si>
  <si>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</si>
  <si>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</si>
  <si>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</si>
  <si>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</si>
  <si>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</si>
  <si>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</si>
  <si>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</si>
  <si>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</si>
  <si>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</si>
  <si>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</si>
  <si>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</si>
  <si>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</si>
  <si>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</si>
  <si>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</si>
  <si>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</si>
  <si>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</si>
  <si>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</si>
  <si>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</si>
  <si>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</si>
  <si>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</si>
  <si>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</si>
  <si>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</si>
  <si>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</si>
  <si>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</si>
  <si>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</si>
  <si>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</si>
  <si>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</si>
  <si>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</si>
  <si>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</si>
  <si>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</si>
  <si>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</si>
  <si>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</si>
  <si>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</si>
  <si>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</si>
  <si>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</si>
  <si>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</si>
  <si>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</si>
  <si>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</si>
  <si>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</si>
  <si>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</si>
  <si>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</si>
  <si>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</si>
  <si>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</si>
  <si>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</si>
  <si>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</si>
  <si>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</si>
  <si>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</si>
  <si>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</si>
  <si>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</si>
  <si>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</si>
  <si>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</si>
  <si>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</si>
  <si>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</si>
  <si>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</si>
  <si>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</si>
  <si>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</si>
  <si>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</si>
  <si>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</si>
  <si>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</si>
  <si>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</si>
  <si>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</si>
  <si>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</si>
  <si>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</si>
  <si>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</si>
  <si>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</si>
  <si>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</si>
  <si>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</si>
  <si>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</si>
  <si>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</si>
  <si>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</si>
  <si>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</si>
  <si>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</si>
  <si>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</si>
  <si>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</si>
  <si>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</si>
  <si>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</si>
  <si>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</si>
  <si>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</si>
  <si>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</si>
  <si>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</si>
  <si>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</si>
  <si>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</si>
  <si>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</si>
  <si>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</si>
  <si>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</si>
  <si>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</si>
  <si>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</si>
  <si>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</si>
  <si>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</si>
  <si>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</si>
  <si>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</si>
  <si>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</si>
  <si>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</si>
  <si>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</si>
  <si>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</si>
  <si>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</si>
  <si>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</si>
  <si>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</si>
  <si>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</si>
  <si>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</si>
  <si>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</si>
  <si>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</si>
  <si>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</si>
  <si>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</si>
  <si>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</si>
  <si>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</si>
  <si>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</si>
  <si>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</si>
  <si>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</si>
  <si>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</si>
  <si>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</si>
  <si>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</si>
  <si>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</si>
  <si>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</si>
  <si>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</si>
  <si>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</si>
  <si>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</si>
  <si>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</si>
  <si>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</si>
  <si>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</si>
  <si>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</si>
  <si>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</si>
  <si>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</si>
  <si>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</si>
  <si>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</si>
  <si>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</si>
  <si>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</si>
  <si>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</si>
  <si>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</si>
  <si>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</si>
  <si>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</si>
  <si>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</si>
  <si>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</si>
  <si>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</si>
  <si>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</si>
  <si>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</si>
  <si>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</si>
  <si>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</si>
  <si>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</si>
  <si>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</si>
  <si>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</si>
  <si>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</si>
  <si>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</si>
  <si>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</si>
  <si>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</si>
  <si>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</si>
  <si>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</si>
  <si>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</si>
  <si>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</si>
  <si>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</si>
  <si>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</si>
  <si>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</si>
  <si>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</si>
  <si>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</si>
  <si>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</si>
  <si>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</si>
  <si>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</si>
  <si>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</si>
  <si>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</si>
  <si>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</si>
  <si>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</si>
  <si>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</si>
  <si>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</si>
  <si>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</si>
  <si>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</si>
  <si>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</si>
  <si>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</si>
  <si>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</si>
  <si>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</si>
  <si>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</si>
  <si>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</si>
  <si>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</si>
  <si>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</si>
  <si>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</si>
  <si>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</si>
  <si>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</si>
  <si>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</si>
  <si>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</si>
  <si>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</si>
  <si>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</si>
  <si>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</si>
  <si>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</si>
  <si>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</si>
  <si>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</si>
  <si>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</si>
  <si>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</si>
  <si>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</si>
  <si>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</si>
  <si>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</si>
  <si>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</si>
  <si>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</si>
  <si>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</si>
  <si>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</si>
  <si>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</si>
  <si>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</si>
  <si>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</si>
  <si>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</si>
  <si>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</si>
  <si>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</si>
  <si>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</si>
  <si>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</si>
  <si>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</si>
  <si>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</si>
  <si>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</si>
  <si>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</si>
  <si>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</si>
  <si>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</si>
  <si>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</si>
  <si>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</si>
  <si>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</si>
  <si>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</si>
  <si>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</si>
  <si>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</si>
  <si>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</si>
  <si>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</si>
  <si>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</si>
  <si>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</si>
  <si>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</si>
  <si>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</si>
  <si>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</si>
  <si>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</si>
  <si>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</si>
  <si>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</si>
  <si>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</si>
  <si>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</si>
  <si>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</si>
  <si>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</si>
  <si>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</si>
  <si>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</si>
  <si>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</si>
  <si>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</si>
  <si>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</si>
  <si>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</si>
  <si>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</si>
  <si>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</si>
  <si>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</si>
  <si>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</si>
  <si>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</si>
  <si>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</si>
  <si>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</si>
  <si>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</si>
  <si>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</si>
  <si>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</si>
  <si>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</si>
  <si>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</si>
  <si>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</si>
  <si>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</si>
  <si>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</si>
  <si>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</si>
  <si>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</si>
  <si>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</si>
  <si>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</si>
  <si>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</si>
  <si>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</si>
  <si>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</si>
  <si>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</si>
  <si>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</si>
  <si>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</si>
  <si>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</si>
  <si>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</si>
  <si>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</si>
  <si>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</si>
  <si>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</si>
  <si>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</si>
  <si>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</si>
  <si>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</si>
  <si>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</si>
  <si>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</si>
  <si>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</si>
  <si>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</si>
  <si>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</si>
  <si>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</si>
  <si>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</si>
  <si>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</si>
  <si>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</si>
  <si>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</si>
  <si>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</si>
  <si>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</si>
  <si>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</si>
  <si>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</si>
  <si>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</si>
  <si>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</si>
  <si>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</si>
  <si>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</si>
  <si>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</si>
  <si>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</si>
  <si>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</si>
  <si>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</si>
  <si>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</si>
  <si>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</si>
  <si>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</si>
  <si>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</si>
  <si>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</si>
  <si>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</si>
  <si>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</si>
  <si>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</si>
  <si>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</si>
  <si>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</si>
  <si>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</si>
  <si>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</si>
  <si>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</si>
  <si>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</si>
  <si>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</si>
  <si>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</si>
  <si>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</si>
  <si>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</si>
  <si>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</si>
  <si>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</si>
  <si>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</si>
  <si>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</si>
  <si>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</si>
  <si>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</si>
  <si>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</si>
  <si>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</si>
  <si>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</si>
  <si>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</si>
  <si>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</si>
  <si>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</si>
  <si>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</si>
  <si>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</si>
  <si>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</si>
  <si>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</si>
  <si>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</si>
  <si>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</si>
  <si>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</si>
  <si>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</si>
  <si>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</si>
  <si>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</si>
  <si>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</si>
  <si>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</si>
  <si>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</si>
  <si>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</si>
  <si>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</si>
  <si>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</si>
  <si>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</si>
  <si>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</si>
  <si>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</si>
  <si>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</si>
  <si>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</si>
  <si>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</si>
  <si>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</si>
  <si>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</si>
  <si>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</si>
  <si>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</si>
  <si>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</si>
  <si>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</si>
  <si>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</si>
  <si>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</si>
  <si>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</si>
  <si>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</si>
  <si>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</si>
  <si>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</si>
  <si>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</si>
  <si>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</si>
  <si>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</si>
  <si>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</si>
  <si>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</si>
  <si>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</si>
  <si>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</si>
  <si>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</si>
  <si>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</si>
  <si>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</si>
  <si>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</si>
  <si>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</si>
  <si>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</si>
  <si>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</si>
  <si>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</si>
  <si>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</si>
  <si>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</si>
  <si>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</si>
  <si>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</si>
  <si>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</si>
  <si>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</si>
  <si>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</si>
  <si>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</si>
  <si>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</si>
  <si>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</si>
  <si>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</si>
  <si>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</si>
  <si>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</si>
  <si>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</si>
  <si>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</si>
  <si>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</si>
  <si>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</si>
  <si>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</si>
  <si>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</si>
  <si>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</si>
  <si>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</si>
  <si>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</si>
  <si>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</si>
  <si>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</si>
  <si>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</si>
  <si>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</si>
  <si>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</si>
  <si>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</si>
  <si>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</si>
  <si>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</si>
  <si>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</si>
  <si>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</si>
  <si>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</si>
  <si>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</si>
  <si>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</si>
  <si>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</si>
  <si>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</si>
  <si>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</si>
  <si>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</si>
  <si>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</si>
  <si>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</si>
  <si>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</si>
  <si>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</si>
  <si>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</si>
  <si>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</si>
  <si>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</si>
  <si>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</si>
  <si>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</si>
  <si>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</si>
  <si>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</si>
  <si>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</si>
  <si>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</si>
  <si>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</si>
  <si>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</si>
  <si>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</si>
  <si>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</si>
  <si>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</si>
  <si>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</si>
  <si>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</si>
  <si>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</si>
  <si>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</si>
  <si>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</si>
  <si>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</si>
  <si>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</si>
  <si>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</si>
  <si>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</si>
  <si>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</si>
  <si>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</si>
  <si>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</si>
  <si>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</si>
  <si>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</si>
  <si>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</si>
  <si>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</si>
  <si>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</si>
  <si>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</si>
  <si>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</si>
  <si>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</si>
  <si>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</si>
  <si>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</si>
  <si>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</si>
  <si>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</si>
  <si>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</si>
  <si>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</si>
  <si>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</si>
  <si>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</si>
  <si>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</si>
  <si>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</si>
  <si>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</si>
  <si>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</si>
  <si>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</si>
  <si>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</si>
  <si>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</si>
  <si>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</si>
  <si>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</si>
  <si>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</si>
  <si>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</si>
  <si>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</si>
  <si>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</si>
  <si>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</si>
  <si>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</si>
  <si>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</si>
  <si>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</si>
  <si>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</si>
  <si>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</si>
  <si>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</si>
  <si>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</si>
  <si>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</si>
  <si>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</si>
  <si>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</si>
  <si>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</si>
  <si>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</si>
  <si>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</si>
  <si>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</si>
  <si>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</si>
  <si>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</si>
  <si>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</si>
  <si>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</si>
  <si>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</si>
  <si>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</si>
  <si>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</si>
  <si>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</si>
  <si>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</si>
  <si>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</si>
  <si>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</si>
  <si>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</si>
  <si>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</si>
  <si>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</si>
  <si>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</si>
  <si>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</si>
  <si>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</si>
  <si>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</si>
  <si>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</si>
  <si>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</si>
  <si>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</si>
  <si>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</si>
  <si>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</si>
  <si>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</si>
  <si>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</si>
  <si>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</si>
  <si>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</si>
  <si>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</si>
  <si>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</si>
  <si>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</si>
  <si>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</si>
  <si>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</si>
  <si>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</si>
  <si>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</si>
  <si>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</si>
  <si>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</si>
  <si>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</si>
  <si>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</si>
  <si>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</si>
  <si>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</si>
  <si>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</si>
  <si>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</si>
  <si>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</si>
  <si>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</si>
  <si>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</si>
  <si>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</si>
  <si>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</si>
  <si>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</si>
  <si>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</si>
  <si>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</si>
  <si>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</si>
  <si>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</si>
  <si>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</si>
  <si>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</si>
  <si>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</si>
  <si>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</si>
  <si>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</si>
  <si>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</si>
  <si>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</si>
  <si>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</si>
  <si>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</si>
  <si>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</si>
  <si>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</si>
  <si>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</si>
  <si>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</si>
  <si>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</si>
  <si>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</si>
  <si>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</si>
  <si>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</si>
  <si>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</si>
  <si>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</si>
  <si>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</si>
  <si>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</si>
  <si>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</si>
  <si>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</si>
  <si>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</si>
  <si>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</si>
  <si>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</si>
  <si>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</si>
  <si>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</si>
  <si>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</si>
  <si>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</si>
  <si>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</si>
  <si>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</si>
  <si>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</si>
  <si>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</si>
  <si>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</si>
  <si>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</si>
  <si>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</si>
  <si>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</si>
  <si>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</si>
  <si>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</si>
  <si>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</si>
  <si>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</si>
  <si>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</si>
  <si>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</si>
  <si>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</si>
  <si>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</si>
  <si>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</si>
  <si>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</si>
  <si>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</si>
  <si>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</si>
  <si>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</si>
  <si>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</si>
  <si>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</si>
  <si>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</si>
  <si>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</si>
  <si>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</si>
  <si>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</si>
  <si>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</si>
  <si>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</si>
  <si>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</si>
  <si>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</si>
  <si>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</si>
  <si>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</si>
  <si>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</si>
  <si>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</si>
  <si>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</si>
  <si>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</si>
  <si>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</si>
  <si>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</si>
  <si>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</si>
  <si>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</si>
  <si>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</si>
  <si>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</si>
  <si>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</si>
  <si>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</si>
  <si>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</si>
  <si>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</si>
  <si>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</si>
  <si>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</si>
  <si>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</si>
  <si>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</si>
  <si>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</si>
  <si>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</si>
  <si>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</si>
  <si>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</si>
  <si>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</si>
  <si>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</si>
  <si>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</si>
  <si>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</si>
  <si>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</si>
  <si>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</si>
  <si>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</si>
  <si>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</si>
  <si>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</si>
  <si>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</si>
  <si>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</si>
  <si>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</si>
  <si>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</si>
  <si>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</si>
  <si>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</si>
  <si>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</si>
  <si>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</si>
  <si>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</si>
  <si>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</si>
  <si>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</si>
  <si>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</si>
  <si>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</si>
  <si>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</si>
  <si>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</si>
  <si>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</si>
  <si>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</si>
  <si>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</si>
  <si>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</si>
  <si>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</si>
  <si>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</si>
  <si>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</si>
  <si>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</si>
  <si>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</si>
  <si>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</si>
  <si>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</si>
  <si>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</si>
  <si>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</si>
  <si>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</si>
  <si>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</si>
  <si>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</si>
  <si>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</si>
  <si>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</si>
  <si>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</si>
  <si>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</si>
  <si>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</si>
  <si>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</si>
  <si>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</si>
  <si>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</si>
  <si>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</si>
  <si>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</si>
  <si>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</si>
  <si>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</si>
  <si>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</si>
  <si>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</si>
  <si>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</si>
  <si>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</si>
  <si>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</si>
  <si>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</si>
  <si>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</si>
  <si>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</si>
  <si>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</si>
  <si>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</si>
  <si>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</si>
  <si>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</si>
  <si>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</si>
  <si>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</si>
  <si>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</si>
  <si>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</si>
  <si>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</si>
  <si>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</si>
  <si>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</si>
  <si>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</si>
  <si>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</si>
  <si>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</si>
  <si>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</si>
  <si>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</si>
  <si>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</si>
  <si>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</si>
  <si>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</si>
  <si>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</si>
  <si>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</si>
  <si>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</si>
  <si>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</si>
  <si>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</si>
  <si>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</si>
  <si>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</si>
  <si>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</si>
  <si>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</si>
  <si>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</si>
  <si>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</si>
  <si>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</si>
  <si>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</si>
  <si>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</si>
  <si>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</si>
  <si>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</si>
  <si>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</si>
  <si>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</si>
  <si>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</si>
  <si>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</si>
  <si>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</si>
  <si>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</si>
  <si>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</si>
  <si>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</si>
  <si>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</si>
  <si>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</si>
  <si>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</si>
  <si>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</si>
  <si>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</si>
  <si>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</si>
  <si>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</si>
  <si>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</si>
  <si>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</si>
  <si>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</si>
  <si>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</si>
  <si>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</si>
  <si>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</si>
  <si>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</si>
  <si>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</si>
  <si>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</si>
  <si>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</si>
  <si>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</si>
  <si>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</si>
  <si>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</si>
  <si>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</si>
  <si>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</si>
  <si>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</si>
  <si>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</si>
  <si>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</si>
  <si>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</si>
  <si>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</si>
  <si>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</si>
  <si>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</si>
  <si>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</si>
  <si>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</si>
  <si>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</si>
  <si>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</si>
  <si>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</si>
  <si>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</si>
  <si>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</si>
  <si>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</si>
  <si>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</si>
  <si>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</si>
  <si>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</si>
  <si>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</si>
  <si>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</si>
  <si>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</si>
  <si>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</si>
  <si>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</si>
  <si>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</si>
  <si>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</si>
  <si>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</si>
  <si>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</si>
  <si>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</si>
  <si>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</si>
  <si>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</si>
  <si>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</si>
  <si>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</si>
  <si>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</si>
  <si>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</si>
  <si>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</si>
  <si>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</si>
  <si>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</si>
  <si>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</si>
  <si>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</si>
  <si>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</si>
  <si>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</si>
  <si>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</si>
  <si>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</si>
  <si>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</si>
  <si>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</si>
  <si>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</si>
  <si>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</si>
  <si>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</si>
  <si>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</si>
  <si>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</si>
  <si>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</si>
  <si>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</si>
  <si>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</si>
  <si>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</si>
  <si>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</si>
  <si>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</si>
  <si>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</si>
  <si>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</si>
  <si>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</si>
  <si>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</si>
  <si>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</si>
  <si>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</si>
  <si>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</si>
  <si>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</si>
  <si>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</si>
  <si>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</si>
  <si>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</si>
  <si>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</si>
  <si>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</si>
  <si>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</si>
  <si>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</si>
  <si>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</si>
  <si>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</si>
  <si>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</si>
  <si>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</si>
  <si>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</si>
  <si>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</si>
  <si>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</si>
  <si>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</si>
  <si>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</si>
  <si>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</si>
  <si>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</si>
  <si>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</si>
  <si>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</si>
  <si>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</si>
  <si>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</si>
  <si>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</si>
  <si>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</si>
  <si>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</si>
  <si>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</si>
  <si>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</si>
  <si>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</si>
  <si>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</si>
  <si>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</si>
  <si>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</si>
  <si>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</si>
  <si>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</si>
  <si>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</si>
  <si>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</si>
  <si>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</si>
  <si>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</si>
  <si>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</si>
  <si>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</si>
  <si>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</si>
  <si>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</si>
  <si>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</si>
  <si>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</si>
  <si>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</si>
  <si>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</si>
  <si>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</si>
  <si>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</si>
  <si>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</si>
  <si>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</si>
  <si>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</si>
  <si>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</si>
  <si>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</si>
  <si>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</si>
  <si>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</si>
  <si>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</si>
  <si>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</si>
  <si>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</si>
  <si>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</si>
  <si>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</si>
  <si>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</si>
  <si>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</si>
  <si>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</si>
  <si>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</si>
  <si>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</si>
  <si>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</si>
  <si>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</si>
  <si>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</si>
  <si>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</si>
  <si>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</si>
  <si>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</si>
  <si>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</si>
  <si>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</si>
  <si>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</si>
  <si>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</si>
  <si>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</si>
  <si>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</si>
  <si>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</si>
  <si>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</si>
  <si>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</si>
  <si>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</si>
  <si>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</si>
  <si>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</si>
  <si>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</si>
  <si>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</si>
  <si>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</si>
  <si>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</si>
  <si>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</si>
  <si>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</si>
  <si>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</si>
  <si>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</si>
  <si>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</si>
  <si>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</si>
  <si>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</si>
  <si>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</si>
  <si>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</si>
  <si>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</si>
  <si>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</si>
  <si>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</si>
  <si>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</si>
  <si>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</si>
  <si>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</si>
  <si>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</si>
  <si>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</si>
  <si>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</si>
  <si>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</si>
  <si>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</si>
  <si>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</si>
  <si>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</si>
  <si>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</si>
  <si>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</si>
  <si>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</si>
  <si>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</si>
  <si>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</si>
  <si>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</si>
  <si>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</si>
  <si>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</si>
  <si>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</si>
  <si>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</si>
  <si>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</si>
  <si>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</si>
  <si>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</si>
  <si>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</si>
  <si>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</si>
  <si>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</si>
  <si>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</si>
  <si>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</si>
  <si>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</si>
  <si>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</si>
  <si>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</si>
  <si>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</si>
  <si>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</si>
  <si>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</si>
  <si>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</si>
  <si>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</si>
  <si>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</si>
  <si>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</si>
  <si>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</si>
  <si>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</si>
  <si>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</si>
  <si>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</si>
  <si>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</si>
  <si>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</si>
  <si>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</si>
  <si>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</si>
  <si>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</si>
  <si>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</si>
  <si>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</si>
  <si>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</si>
  <si>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</si>
  <si>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</si>
  <si>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</si>
  <si>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</si>
  <si>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</si>
  <si>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</si>
  <si>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</si>
  <si>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</si>
  <si>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</si>
  <si>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</si>
  <si>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</si>
  <si>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</si>
  <si>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</si>
  <si>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</si>
  <si>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</si>
  <si>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</si>
  <si>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</si>
  <si>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</si>
  <si>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</si>
  <si>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</si>
  <si>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</si>
  <si>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</si>
  <si>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</si>
  <si>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</si>
  <si>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</si>
  <si>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</si>
  <si>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</si>
  <si>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</si>
  <si>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</si>
  <si>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</si>
  <si>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</si>
  <si>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</si>
  <si>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</si>
  <si>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</si>
  <si>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</si>
  <si>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</si>
  <si>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</si>
  <si>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</si>
  <si>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</si>
  <si>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</si>
  <si>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</si>
  <si>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</si>
  <si>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</si>
  <si>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</si>
  <si>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</si>
  <si>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</si>
  <si>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</si>
  <si>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</si>
  <si>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</si>
  <si>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</si>
  <si>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</si>
  <si>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</si>
  <si>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</si>
  <si>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</si>
  <si>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</si>
  <si>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</si>
  <si>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</si>
  <si>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</si>
  <si>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</si>
  <si>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</si>
  <si>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</si>
  <si>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</si>
  <si>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</si>
  <si>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</si>
  <si>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</si>
  <si>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</si>
  <si>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</si>
  <si>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</si>
  <si>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</si>
  <si>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</si>
  <si>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</si>
  <si>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</si>
  <si>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</si>
  <si>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</si>
  <si>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</si>
  <si>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</si>
  <si>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</si>
  <si>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</si>
  <si>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</si>
  <si>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</si>
  <si>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</si>
  <si>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</si>
  <si>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</si>
  <si>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</si>
  <si>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</si>
  <si>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</si>
  <si>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</si>
  <si>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</si>
  <si>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</si>
  <si>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</si>
  <si>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</si>
  <si>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</si>
  <si>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</si>
  <si>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</si>
  <si>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</si>
  <si>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</si>
  <si>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</si>
  <si>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</si>
  <si>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</si>
  <si>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</si>
  <si>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</si>
  <si>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</si>
  <si>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</si>
  <si>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</si>
  <si>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</si>
  <si>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</si>
  <si>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</si>
  <si>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</si>
  <si>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</si>
  <si>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</si>
  <si>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</si>
  <si>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</si>
  <si>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</si>
  <si>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</si>
  <si>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</si>
  <si>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</si>
  <si>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</si>
  <si>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</si>
  <si>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</si>
  <si>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</si>
  <si>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</si>
  <si>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</si>
  <si>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</si>
  <si>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</si>
  <si>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</si>
  <si>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</si>
  <si>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</si>
  <si>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</si>
  <si>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</si>
  <si>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</si>
  <si>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</si>
  <si>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</si>
  <si>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</si>
  <si>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</si>
  <si>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</si>
  <si>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</si>
  <si>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</si>
  <si>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</si>
  <si>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</si>
  <si>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</si>
  <si>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</si>
  <si>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</si>
  <si>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</si>
  <si>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</si>
  <si>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</si>
  <si>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</si>
  <si>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</si>
  <si>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</si>
  <si>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</si>
  <si>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</si>
  <si>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</si>
  <si>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</si>
  <si>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</si>
  <si>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</si>
  <si>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</si>
  <si>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</si>
  <si>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</si>
  <si>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</si>
  <si>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</si>
  <si>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</si>
  <si>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</si>
  <si>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</si>
  <si>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</si>
  <si>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</si>
  <si>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</si>
  <si>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</si>
  <si>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</si>
  <si>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</si>
  <si>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</si>
  <si>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</si>
  <si>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</si>
  <si>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</si>
  <si>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</si>
  <si>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</si>
  <si>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</si>
  <si>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</si>
  <si>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</si>
  <si>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</si>
  <si>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</si>
  <si>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</si>
  <si>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</si>
  <si>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</si>
  <si>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</si>
  <si>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</si>
  <si>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</si>
  <si>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</si>
  <si>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</si>
  <si>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</si>
  <si>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</si>
  <si>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</si>
  <si>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</si>
  <si>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</si>
  <si>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</si>
  <si>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</si>
  <si>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</si>
  <si>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</si>
  <si>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</si>
  <si>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</si>
  <si>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</si>
  <si>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</si>
  <si>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</si>
  <si>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</si>
  <si>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</si>
  <si>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</si>
  <si>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</si>
  <si>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</si>
  <si>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</si>
  <si>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</si>
  <si>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</si>
  <si>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</si>
  <si>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</si>
  <si>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</si>
  <si>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</si>
  <si>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</si>
  <si>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</si>
  <si>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</si>
  <si>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</si>
  <si>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</si>
  <si>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</si>
  <si>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</si>
  <si>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</si>
  <si>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</si>
  <si>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</si>
  <si>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</si>
  <si>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</si>
  <si>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</si>
  <si>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</si>
  <si>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</si>
  <si>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</si>
  <si>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</si>
  <si>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</si>
  <si>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</si>
  <si>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</si>
  <si>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</si>
  <si>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</si>
  <si>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</si>
  <si>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</si>
  <si>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</si>
  <si>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</si>
  <si>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</si>
  <si>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</si>
  <si>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</si>
  <si>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</si>
  <si>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</si>
  <si>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</si>
  <si>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</si>
  <si>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</si>
  <si>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</si>
  <si>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</si>
  <si>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</si>
  <si>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</si>
  <si>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</si>
  <si>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</si>
  <si>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</si>
  <si>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</si>
  <si>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</si>
  <si>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</si>
  <si>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</si>
  <si>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</si>
  <si>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</si>
  <si>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</si>
  <si>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</si>
  <si>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</si>
  <si>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</si>
  <si>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</si>
  <si>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</si>
  <si>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</si>
  <si>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</si>
  <si>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</si>
  <si>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</si>
  <si>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</si>
  <si>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</si>
  <si>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</si>
  <si>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</si>
  <si>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</si>
  <si>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</si>
  <si>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</si>
  <si>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</si>
  <si>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</si>
  <si>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</si>
  <si>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</si>
  <si>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</si>
  <si>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</si>
  <si>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</si>
  <si>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</si>
  <si>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</si>
  <si>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</si>
  <si>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</si>
  <si>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</si>
  <si>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</si>
  <si>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</si>
  <si>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</si>
  <si>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</si>
  <si>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</si>
  <si>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</si>
  <si>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</si>
  <si>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</si>
  <si>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</si>
  <si>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</si>
  <si>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</si>
  <si>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</si>
  <si>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</si>
  <si>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</si>
  <si>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</si>
  <si>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</si>
  <si>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</si>
  <si>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</si>
  <si>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</si>
  <si>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</si>
  <si>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</si>
  <si>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</si>
  <si>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</si>
  <si>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</si>
  <si>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</si>
  <si>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</si>
  <si>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</si>
  <si>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</si>
  <si>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</si>
  <si>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</si>
  <si>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</si>
  <si>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</si>
  <si>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</si>
  <si>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</si>
  <si>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</si>
  <si>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</si>
  <si>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</si>
  <si>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</si>
  <si>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</si>
  <si>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</si>
  <si>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</si>
  <si>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</si>
  <si>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</si>
  <si>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</si>
  <si>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</si>
  <si>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</si>
  <si>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</si>
  <si>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</si>
  <si>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</si>
  <si>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</si>
  <si>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</si>
  <si>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</si>
  <si>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</si>
  <si>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</si>
  <si>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</si>
  <si>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</si>
  <si>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</si>
  <si>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</si>
  <si>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</si>
  <si>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</si>
  <si>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</si>
  <si>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</si>
  <si>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</si>
  <si>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</si>
  <si>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</si>
  <si>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</si>
  <si>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</si>
  <si>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</si>
  <si>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</si>
  <si>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</si>
  <si>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</si>
  <si>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</si>
  <si>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</si>
  <si>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</si>
  <si>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</si>
  <si>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</si>
  <si>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</si>
  <si>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</si>
  <si>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</si>
  <si>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</si>
  <si>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</si>
  <si>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</si>
  <si>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</si>
  <si>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</si>
  <si>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</si>
  <si>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</si>
  <si>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</si>
  <si>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</si>
  <si>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</si>
  <si>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</si>
  <si>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</si>
  <si>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</si>
  <si>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</si>
  <si>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</si>
  <si>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</si>
  <si>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</si>
  <si>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</si>
  <si>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</si>
  <si>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</si>
  <si>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</si>
  <si>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</si>
  <si>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</si>
  <si>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</si>
  <si>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</si>
  <si>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</si>
  <si>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</si>
  <si>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</si>
  <si>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</si>
  <si>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</si>
  <si>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</si>
  <si>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</si>
  <si>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</si>
  <si>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</si>
  <si>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</si>
  <si>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</si>
  <si>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</si>
  <si>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</si>
  <si>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</si>
  <si>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</si>
  <si>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</si>
  <si>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</si>
  <si>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</si>
  <si>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</si>
  <si>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</si>
  <si>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</si>
  <si>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</si>
  <si>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</si>
  <si>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</si>
  <si>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</si>
  <si>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</si>
  <si>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</si>
  <si>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</si>
  <si>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</si>
  <si>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</si>
  <si>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</si>
  <si>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</si>
  <si>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</si>
  <si>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</si>
  <si>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</si>
  <si>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</si>
  <si>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</si>
  <si>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</si>
  <si>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</si>
  <si>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</si>
  <si>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</si>
  <si>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</si>
  <si>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</si>
  <si>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</si>
  <si>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</si>
  <si>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</si>
  <si>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</si>
  <si>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</si>
  <si>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</si>
  <si>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</si>
  <si>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</si>
  <si>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</si>
  <si>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</si>
  <si>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</si>
  <si>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</si>
  <si>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</si>
  <si>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</si>
  <si>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</si>
  <si>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</si>
  <si>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</si>
  <si>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</si>
  <si>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</si>
  <si>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</si>
  <si>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</si>
  <si>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</si>
  <si>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</si>
  <si>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</si>
  <si>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</si>
  <si>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</si>
  <si>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</si>
  <si>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</si>
  <si>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</si>
  <si>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</si>
  <si>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</si>
  <si>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</si>
  <si>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</si>
  <si>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</si>
  <si>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</si>
  <si>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</si>
  <si>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</si>
  <si>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</si>
  <si>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</si>
  <si>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</si>
  <si>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</si>
  <si>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</si>
  <si>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</si>
  <si>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</si>
  <si>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</si>
  <si>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</si>
  <si>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</si>
  <si>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</si>
  <si>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</si>
  <si>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</si>
  <si>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</si>
  <si>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</si>
  <si>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</si>
  <si>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</si>
  <si>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</si>
  <si>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</si>
  <si>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</si>
  <si>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</si>
  <si>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</si>
  <si>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</si>
  <si>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</si>
  <si>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</si>
  <si>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</si>
  <si>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</si>
  <si>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</si>
  <si>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</si>
  <si>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</si>
  <si>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</si>
  <si>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</si>
  <si>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</si>
  <si>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</si>
  <si>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</si>
  <si>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</si>
  <si>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</si>
  <si>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</si>
  <si>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</si>
  <si>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</si>
  <si>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</si>
  <si>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</si>
  <si>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</si>
  <si>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</si>
  <si>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</si>
  <si>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</si>
  <si>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</si>
  <si>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</si>
  <si>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</si>
  <si>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</si>
  <si>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</si>
  <si>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</si>
  <si>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</si>
  <si>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</si>
  <si>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</si>
  <si>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</si>
  <si>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</si>
  <si>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</si>
  <si>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</si>
  <si>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</si>
  <si>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</si>
  <si>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</si>
  <si>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</si>
  <si>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</si>
  <si>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</si>
  <si>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</si>
  <si>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</si>
  <si>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</si>
  <si>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</si>
  <si>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</si>
  <si>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</si>
  <si>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</si>
  <si>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</si>
  <si>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</si>
  <si>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</si>
  <si>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</si>
  <si>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</si>
  <si>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</si>
  <si>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</si>
  <si>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</si>
  <si>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</si>
  <si>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</si>
  <si>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</si>
  <si>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</si>
  <si>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</si>
  <si>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</si>
  <si>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</si>
  <si>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</si>
  <si>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</si>
  <si>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</si>
  <si>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</si>
  <si>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</si>
  <si>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</si>
  <si>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</si>
  <si>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</si>
  <si>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</si>
  <si>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</si>
  <si>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</si>
  <si>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</si>
  <si>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</si>
  <si>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</si>
  <si>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</si>
  <si>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</si>
  <si>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</si>
  <si>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</si>
  <si>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</si>
  <si>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</si>
  <si>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</si>
  <si>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</si>
  <si>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</si>
  <si>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</si>
  <si>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</si>
  <si>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</si>
  <si>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</si>
  <si>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</si>
  <si>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</si>
  <si>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</si>
  <si>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</si>
  <si>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</si>
  <si>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</si>
  <si>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</si>
  <si>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</si>
  <si>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</si>
  <si>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</si>
  <si>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</si>
  <si>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</si>
  <si>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</si>
  <si>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</si>
  <si>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</si>
  <si>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</si>
  <si>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</si>
  <si>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</si>
  <si>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</si>
  <si>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</si>
  <si>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</si>
  <si>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</si>
  <si>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</si>
  <si>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</si>
  <si>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</si>
  <si>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</si>
  <si>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</si>
  <si>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</si>
  <si>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</si>
  <si>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</si>
  <si>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</si>
  <si>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</si>
  <si>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</si>
  <si>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</si>
  <si>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</si>
  <si>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</si>
  <si>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</si>
  <si>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</si>
  <si>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</si>
  <si>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</si>
  <si>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</si>
  <si>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</si>
  <si>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</si>
  <si>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</si>
  <si>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</si>
  <si>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</si>
  <si>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</si>
  <si>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</si>
  <si>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</si>
  <si>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</si>
  <si>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</si>
  <si>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</si>
  <si>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</si>
  <si>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</si>
  <si>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</si>
  <si>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</si>
  <si>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</si>
  <si>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</si>
  <si>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</si>
  <si>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</si>
  <si>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</si>
  <si>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</si>
  <si>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</si>
  <si>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</si>
  <si>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</si>
  <si>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</si>
  <si>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</si>
  <si>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</si>
  <si>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</si>
  <si>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</si>
  <si>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</si>
  <si>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</si>
  <si>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</si>
  <si>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</si>
  <si>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</si>
  <si>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</si>
  <si>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</si>
  <si>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</si>
  <si>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</si>
  <si>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</si>
  <si>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</si>
  <si>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</si>
  <si>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</si>
  <si>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</si>
  <si>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</si>
  <si>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</si>
  <si>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</si>
  <si>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</si>
  <si>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</si>
  <si>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</si>
  <si>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</si>
  <si>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</si>
  <si>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</si>
  <si>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</si>
  <si>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</si>
  <si>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</si>
  <si>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</si>
  <si>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</si>
  <si>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</si>
  <si>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</si>
  <si>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</si>
  <si>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</si>
  <si>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</si>
  <si>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</si>
  <si>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</si>
  <si>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</si>
  <si>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</si>
  <si>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</si>
  <si>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</si>
  <si>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</si>
  <si>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</si>
  <si>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</si>
  <si>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</si>
  <si>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</si>
  <si>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</si>
  <si>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</si>
  <si>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</si>
  <si>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</si>
  <si>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</si>
  <si>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</si>
  <si>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</si>
  <si>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</si>
  <si>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</si>
  <si>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</si>
  <si>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</si>
  <si>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</si>
  <si>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</si>
  <si>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</si>
  <si>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</si>
  <si>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</si>
  <si>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</si>
  <si>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</si>
  <si>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</si>
  <si>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</si>
  <si>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</si>
  <si>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</si>
  <si>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</si>
  <si>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</si>
  <si>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</si>
  <si>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</si>
  <si>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</si>
  <si>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</si>
  <si>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</si>
  <si>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</si>
  <si>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</si>
  <si>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</si>
  <si>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</si>
  <si>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</si>
  <si>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</si>
  <si>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</si>
  <si>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</si>
  <si>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</si>
  <si>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</si>
  <si>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</si>
  <si>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</si>
  <si>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</si>
  <si>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</si>
  <si>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</si>
  <si>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</si>
  <si>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</si>
  <si>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</si>
  <si>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</si>
  <si>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</si>
  <si>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</si>
  <si>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</si>
  <si>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</si>
  <si>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</si>
  <si>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</si>
  <si>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</si>
  <si>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</si>
  <si>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</si>
  <si>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</si>
  <si>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</si>
  <si>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</si>
  <si>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</si>
  <si>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</si>
  <si>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</si>
  <si>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</si>
  <si>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</si>
  <si>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</si>
  <si>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</si>
  <si>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</si>
  <si>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</si>
  <si>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</si>
  <si>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</si>
  <si>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</si>
  <si>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</si>
  <si>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</si>
  <si>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</si>
  <si>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</si>
  <si>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</si>
  <si>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</si>
  <si>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</si>
  <si>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</si>
  <si>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</si>
  <si>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</si>
  <si>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</si>
  <si>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</si>
  <si>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</si>
  <si>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</si>
  <si>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</si>
  <si>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</si>
  <si>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</si>
  <si>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</si>
  <si>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</si>
  <si>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</si>
  <si>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</si>
  <si>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</si>
  <si>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</si>
  <si>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</si>
  <si>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</si>
  <si>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</si>
  <si>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</si>
  <si>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</si>
  <si>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</si>
  <si>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</si>
  <si>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</si>
  <si>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</si>
  <si>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</si>
  <si>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</si>
  <si>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</si>
  <si>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</si>
  <si>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</si>
  <si>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</si>
  <si>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</si>
  <si>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</si>
  <si>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</si>
  <si>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</si>
  <si>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</si>
  <si>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</si>
  <si>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</si>
  <si>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</si>
  <si>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</si>
  <si>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</si>
  <si>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</si>
  <si>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</si>
  <si>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</si>
  <si>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</si>
  <si>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</si>
  <si>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</si>
  <si>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</si>
  <si>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</si>
  <si>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</si>
  <si>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</si>
  <si>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</si>
  <si>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</si>
  <si>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</si>
  <si>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</si>
  <si>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</si>
  <si>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</si>
  <si>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</si>
  <si>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</si>
  <si>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</si>
  <si>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</si>
  <si>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</si>
  <si>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</si>
  <si>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</si>
  <si>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</si>
  <si>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</si>
  <si>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</si>
  <si>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</si>
  <si>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</si>
  <si>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</si>
  <si>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</si>
  <si>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</si>
  <si>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</si>
  <si>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</si>
  <si>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</si>
  <si>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</si>
  <si>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</si>
  <si>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</si>
  <si>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</si>
  <si>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</si>
  <si>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</si>
  <si>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</si>
  <si>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</si>
  <si>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</si>
  <si>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</si>
  <si>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</si>
  <si>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</si>
  <si>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</si>
  <si>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</si>
  <si>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</si>
  <si>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</si>
  <si>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</si>
  <si>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</si>
  <si>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</si>
  <si>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</si>
  <si>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</si>
  <si>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</si>
  <si>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</si>
  <si>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</si>
  <si>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</si>
  <si>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</si>
  <si>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</si>
  <si>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</si>
  <si>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</si>
  <si>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</si>
  <si>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</si>
  <si>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</si>
  <si>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</si>
  <si>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</si>
  <si>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</si>
  <si>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</si>
  <si>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</si>
  <si>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</si>
  <si>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</si>
  <si>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</si>
  <si>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</si>
  <si>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</si>
  <si>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</si>
  <si>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</si>
  <si>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</si>
  <si>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</si>
  <si>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</si>
  <si>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</si>
  <si>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</si>
  <si>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</si>
  <si>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</si>
  <si>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</si>
  <si>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</si>
  <si>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</si>
  <si>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</si>
  <si>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</si>
  <si>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</si>
  <si>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</si>
  <si>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</si>
  <si>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</si>
  <si>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</si>
  <si>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</si>
  <si>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</si>
  <si>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</si>
  <si>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</si>
  <si>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</si>
  <si>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</si>
  <si>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</si>
  <si>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</si>
  <si>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</si>
  <si>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</si>
  <si>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</si>
  <si>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</si>
  <si>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</si>
  <si>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</si>
  <si>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</si>
  <si>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</si>
  <si>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</si>
  <si>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</si>
  <si>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</si>
  <si>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</si>
  <si>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</si>
  <si>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</si>
  <si>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</si>
  <si>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</si>
  <si>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</si>
  <si>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</si>
  <si>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</si>
  <si>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</si>
  <si>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</si>
  <si>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</si>
  <si>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</si>
  <si>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</si>
  <si>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</si>
  <si>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</si>
  <si>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</si>
  <si>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</si>
  <si>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</si>
  <si>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</si>
  <si>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</si>
  <si>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</si>
  <si>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</si>
  <si>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</si>
  <si>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</si>
  <si>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</si>
  <si>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</si>
  <si>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</si>
  <si>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</si>
  <si>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</si>
  <si>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</si>
  <si>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</si>
  <si>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</si>
  <si>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</si>
  <si>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</si>
  <si>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</si>
  <si>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</si>
  <si>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</si>
  <si>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</si>
  <si>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</si>
  <si>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</si>
  <si>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</si>
  <si>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</si>
  <si>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</si>
  <si>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</si>
  <si>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</si>
  <si>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</si>
  <si>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</si>
  <si>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</si>
  <si>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</si>
  <si>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</si>
  <si>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</si>
  <si>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</si>
  <si>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</si>
  <si>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</si>
  <si>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</si>
  <si>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</si>
  <si>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</si>
  <si>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</si>
  <si>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</si>
  <si>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</si>
  <si>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</si>
  <si>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</si>
  <si>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</si>
  <si>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</si>
  <si>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</si>
  <si>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</si>
  <si>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</si>
  <si>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</si>
  <si>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</si>
  <si>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</si>
  <si>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</si>
  <si>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</si>
  <si>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</si>
  <si>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</si>
  <si>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</si>
  <si>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</si>
  <si>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</si>
  <si>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</si>
  <si>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</si>
  <si>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</si>
  <si>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</si>
  <si>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</si>
  <si>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</si>
  <si>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</si>
  <si>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</si>
  <si>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</si>
  <si>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</si>
  <si>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</si>
  <si>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</si>
  <si>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</si>
  <si>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</si>
  <si>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</si>
  <si>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</si>
  <si>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</si>
  <si>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</si>
  <si>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</si>
  <si>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</si>
  <si>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</si>
  <si>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</si>
  <si>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</si>
  <si>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</si>
  <si>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</si>
  <si>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</si>
  <si>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</si>
  <si>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</si>
  <si>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</si>
  <si>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</si>
  <si>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</si>
  <si>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</si>
  <si>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</si>
  <si>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</si>
  <si>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</si>
  <si>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</si>
  <si>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</si>
  <si>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</si>
  <si>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</si>
  <si>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</si>
  <si>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</si>
  <si>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</si>
  <si>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</si>
  <si>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</si>
  <si>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</si>
  <si>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</si>
  <si>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</si>
  <si>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</si>
  <si>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</si>
  <si>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</si>
  <si>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</si>
  <si>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</si>
  <si>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</si>
  <si>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</si>
  <si>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</si>
  <si>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</si>
  <si>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</si>
  <si>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</si>
  <si>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</si>
  <si>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</si>
  <si>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</si>
  <si>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</si>
  <si>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</si>
  <si>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</si>
  <si>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</si>
  <si>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</si>
  <si>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</si>
  <si>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</si>
  <si>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</si>
  <si>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</si>
  <si>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</si>
  <si>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</si>
  <si>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</si>
  <si>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</si>
  <si>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</si>
  <si>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</si>
  <si>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</si>
  <si>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</si>
  <si>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</si>
  <si>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</si>
  <si>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</si>
  <si>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</si>
  <si>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</si>
  <si>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</si>
  <si>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</si>
  <si>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</si>
  <si>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</si>
  <si>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</si>
  <si>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</si>
  <si>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</si>
  <si>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</si>
  <si>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</si>
  <si>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</si>
  <si>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</si>
  <si>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</si>
  <si>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</si>
  <si>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</si>
  <si>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</si>
  <si>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</si>
  <si>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</si>
  <si>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</si>
  <si>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</si>
  <si>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</si>
  <si>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</si>
  <si>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</si>
  <si>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</si>
  <si>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</si>
  <si>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</si>
  <si>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</si>
  <si>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</si>
  <si>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</si>
  <si>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</si>
  <si>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</si>
  <si>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</si>
  <si>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</si>
  <si>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</si>
  <si>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</si>
  <si>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</si>
  <si>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</si>
  <si>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</si>
  <si>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</si>
  <si>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</si>
  <si>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</si>
  <si>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</si>
  <si>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</si>
  <si>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</si>
  <si>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</si>
  <si>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</si>
  <si>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</si>
  <si>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</si>
  <si>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</si>
  <si>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</si>
  <si>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</si>
  <si>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</si>
  <si>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</si>
  <si>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</si>
  <si>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</si>
  <si>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</si>
  <si>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</si>
  <si>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</si>
  <si>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</si>
  <si>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</si>
  <si>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</si>
  <si>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</si>
  <si>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</si>
  <si>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</si>
  <si>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</si>
  <si>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</si>
  <si>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</si>
  <si>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</si>
  <si>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</si>
  <si>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</si>
  <si>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</si>
  <si>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</si>
  <si>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</si>
  <si>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</si>
  <si>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</si>
  <si>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</si>
  <si>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</si>
  <si>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</si>
  <si>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</si>
  <si>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</si>
  <si>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</si>
  <si>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</si>
  <si>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</si>
  <si>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</si>
  <si>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</si>
  <si>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</si>
  <si>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</si>
  <si>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</si>
  <si>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</si>
  <si>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</si>
  <si>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</si>
  <si>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</si>
  <si>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</si>
  <si>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</si>
  <si>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</si>
  <si>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</si>
  <si>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</si>
  <si>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</si>
  <si>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</si>
  <si>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</si>
  <si>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</si>
  <si>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</si>
  <si>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</si>
  <si>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</si>
  <si>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</si>
  <si>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</si>
  <si>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</si>
  <si>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</si>
  <si>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</si>
  <si>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</si>
  <si>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</si>
  <si>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</si>
  <si>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</si>
  <si>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</si>
  <si>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</si>
  <si>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</si>
  <si>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</si>
  <si>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</si>
  <si>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</si>
  <si>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</si>
  <si>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</si>
  <si>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</si>
  <si>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</si>
  <si>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</si>
  <si>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</si>
  <si>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</si>
  <si>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</si>
  <si>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</si>
  <si>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</si>
  <si>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</si>
  <si>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</si>
  <si>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</si>
  <si>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</si>
  <si>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</si>
  <si>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</si>
  <si>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</si>
  <si>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</si>
  <si>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</si>
  <si>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</si>
  <si>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</si>
  <si>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</si>
  <si>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</si>
  <si>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</si>
  <si>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</si>
  <si>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</si>
  <si>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</si>
  <si>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</si>
  <si>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</si>
  <si>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</si>
  <si>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</si>
  <si>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</si>
  <si>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</si>
  <si>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</si>
  <si>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</si>
  <si>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</si>
  <si>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</si>
  <si>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</si>
  <si>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</si>
  <si>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</si>
  <si>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</si>
  <si>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</si>
  <si>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</si>
  <si>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</si>
  <si>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</si>
  <si>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</si>
  <si>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</si>
  <si>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</si>
  <si>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</si>
  <si>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</si>
  <si>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</si>
  <si>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</si>
  <si>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</si>
  <si>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</si>
  <si>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</si>
  <si>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</si>
  <si>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</si>
  <si>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</si>
  <si>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</si>
  <si>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</si>
  <si>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</si>
  <si>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</si>
  <si>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</si>
  <si>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</si>
  <si>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</si>
  <si>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</si>
  <si>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</si>
  <si>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</si>
  <si>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</si>
  <si>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</si>
  <si>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</si>
  <si>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</si>
  <si>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</si>
  <si>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</si>
  <si>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</si>
  <si>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</si>
  <si>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</si>
  <si>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</si>
  <si>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</si>
  <si>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</si>
  <si>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</si>
  <si>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</si>
  <si>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</si>
  <si>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</si>
  <si>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</si>
  <si>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</si>
  <si>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</si>
  <si>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</si>
  <si>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</si>
  <si>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</si>
  <si>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</si>
  <si>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</si>
  <si>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</si>
  <si>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</si>
  <si>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</si>
  <si>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</si>
  <si>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</si>
  <si>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</si>
  <si>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</si>
  <si>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</si>
  <si>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</si>
  <si>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</si>
  <si>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</si>
  <si>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</si>
  <si>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</si>
  <si>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</si>
  <si>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</si>
  <si>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</si>
  <si>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</si>
  <si>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</si>
  <si>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</si>
  <si>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</si>
  <si>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</si>
  <si>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</si>
  <si>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</si>
  <si>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</si>
  <si>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</si>
  <si>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</si>
  <si>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</si>
  <si>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</si>
  <si>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</si>
  <si>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</si>
  <si>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</si>
  <si>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</si>
  <si>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</si>
  <si>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</si>
  <si>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</si>
  <si>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</si>
  <si>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</si>
  <si>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</si>
  <si>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</si>
  <si>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</si>
  <si>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</si>
  <si>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</si>
  <si>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</si>
  <si>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</si>
  <si>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</si>
  <si>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</si>
  <si>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</si>
  <si>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</si>
  <si>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</si>
  <si>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</si>
  <si>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</si>
  <si>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</si>
  <si>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</si>
  <si>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</si>
  <si>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</si>
  <si>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</si>
  <si>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</si>
  <si>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</si>
  <si>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</si>
  <si>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</si>
  <si>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</si>
  <si>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</si>
  <si>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</si>
  <si>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</si>
  <si>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</si>
  <si>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</si>
  <si>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</si>
  <si>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</si>
  <si>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</si>
  <si>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</si>
  <si>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</si>
  <si>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</si>
  <si>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</si>
  <si>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</si>
  <si>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</si>
  <si>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</si>
  <si>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</si>
  <si>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</si>
  <si>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</si>
  <si>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</si>
  <si>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</si>
  <si>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</si>
  <si>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</si>
  <si>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</si>
  <si>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</si>
  <si>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</si>
  <si>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</si>
  <si>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</si>
  <si>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</si>
  <si>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</si>
  <si>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</si>
  <si>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</si>
  <si>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</si>
  <si>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</si>
  <si>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</si>
  <si>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</si>
  <si>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</si>
  <si>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</si>
  <si>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</si>
  <si>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</si>
  <si>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</si>
  <si>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</si>
  <si>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</si>
  <si>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</si>
  <si>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</si>
  <si>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</si>
  <si>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</si>
  <si>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</si>
  <si>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</si>
  <si>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</si>
  <si>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</si>
  <si>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</si>
  <si>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</si>
  <si>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</si>
  <si>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</si>
  <si>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</si>
  <si>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</si>
  <si>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</si>
  <si>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</si>
  <si>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</si>
  <si>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</si>
  <si>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</si>
  <si>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</si>
  <si>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</si>
  <si>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</si>
  <si>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</si>
  <si>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</si>
  <si>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</si>
  <si>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</si>
  <si>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</si>
  <si>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</si>
  <si>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</si>
  <si>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</si>
  <si>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</si>
  <si>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</si>
  <si>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</si>
  <si>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</si>
  <si>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</si>
  <si>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</si>
  <si>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</si>
  <si>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</si>
  <si>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</si>
  <si>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</si>
  <si>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</si>
  <si>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</si>
  <si>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</si>
  <si>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</si>
  <si>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</si>
  <si>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</si>
  <si>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</si>
  <si>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</si>
  <si>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</si>
  <si>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</si>
  <si>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</si>
  <si>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</si>
  <si>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</si>
  <si>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</si>
  <si>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</si>
  <si>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</si>
  <si>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</si>
  <si>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</si>
  <si>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</si>
  <si>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</si>
  <si>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</si>
  <si>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</si>
  <si>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</si>
  <si>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</si>
  <si>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</si>
  <si>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</si>
  <si>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</si>
  <si>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</si>
  <si>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</si>
  <si>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</si>
  <si>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</si>
  <si>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</si>
  <si>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</si>
  <si>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</si>
  <si>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</si>
  <si>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</si>
  <si>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</si>
  <si>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</si>
  <si>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</si>
  <si>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</si>
  <si>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</si>
  <si>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</si>
  <si>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</si>
  <si>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</si>
  <si>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</si>
  <si>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</si>
  <si>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</si>
  <si>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</si>
  <si>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</si>
  <si>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</si>
  <si>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</si>
  <si>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</si>
  <si>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</si>
  <si>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</si>
  <si>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</si>
  <si>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</si>
  <si>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</si>
  <si>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</si>
  <si>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</si>
  <si>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</si>
  <si>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</si>
  <si>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</si>
  <si>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</si>
  <si>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</si>
  <si>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</si>
  <si>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</si>
  <si>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</si>
  <si>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</si>
  <si>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</si>
  <si>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</si>
  <si>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</si>
  <si>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</si>
  <si>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</si>
  <si>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</si>
  <si>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</si>
  <si>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</si>
  <si>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</si>
  <si>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</si>
  <si>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</si>
  <si>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</si>
  <si>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</si>
  <si>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</si>
  <si>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</si>
  <si>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</si>
  <si>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</si>
  <si>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</si>
  <si>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</si>
  <si>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</si>
  <si>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</si>
  <si>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</si>
  <si>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</si>
  <si>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</si>
  <si>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</si>
  <si>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</si>
  <si>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</si>
  <si>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</si>
  <si>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</si>
  <si>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</si>
  <si>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</si>
  <si>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</si>
  <si>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</si>
  <si>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</si>
  <si>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</si>
  <si>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</si>
  <si>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</si>
  <si>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</si>
  <si>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</si>
  <si>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</si>
  <si>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</si>
  <si>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</si>
  <si>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</si>
  <si>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</si>
  <si>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</si>
  <si>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</si>
  <si>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</si>
  <si>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</si>
  <si>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</si>
  <si>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</si>
  <si>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</si>
  <si>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</si>
  <si>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</si>
  <si>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</si>
  <si>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</si>
  <si>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</si>
  <si>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</si>
  <si>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</si>
  <si>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</si>
  <si>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</si>
  <si>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</si>
  <si>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</si>
  <si>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</si>
  <si>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</si>
  <si>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</si>
  <si>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</si>
  <si>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</si>
  <si>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</si>
  <si>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</si>
  <si>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</si>
  <si>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</si>
  <si>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</si>
  <si>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</si>
  <si>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</si>
  <si>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</si>
  <si>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</si>
  <si>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</si>
  <si>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</si>
  <si>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</si>
  <si>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</si>
  <si>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</si>
  <si>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</si>
  <si>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</si>
  <si>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</si>
  <si>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</si>
  <si>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</si>
  <si>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</si>
  <si>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</si>
  <si>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</si>
  <si>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</si>
  <si>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</si>
  <si>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</si>
  <si>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</si>
  <si>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</si>
  <si>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</si>
  <si>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</si>
  <si>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</si>
  <si>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</si>
  <si>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</si>
  <si>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</si>
  <si>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</si>
  <si>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</si>
  <si>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</si>
  <si>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</si>
  <si>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</si>
  <si>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</si>
  <si>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</si>
  <si>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</si>
  <si>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</si>
  <si>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</si>
  <si>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</si>
  <si>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</si>
  <si>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</si>
  <si>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</si>
  <si>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</si>
  <si>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</si>
  <si>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</si>
  <si>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</si>
  <si>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</si>
  <si>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</si>
  <si>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</si>
  <si>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</si>
  <si>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</si>
  <si>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</si>
  <si>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</si>
  <si>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</si>
  <si>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</si>
  <si>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</si>
  <si>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</si>
  <si>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</si>
  <si>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</si>
  <si>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</si>
  <si>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</si>
  <si>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</si>
  <si>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</si>
  <si>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</si>
  <si>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</si>
  <si>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</si>
  <si>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</si>
  <si>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</si>
  <si>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</si>
  <si>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</si>
  <si>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</si>
  <si>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</si>
  <si>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</si>
  <si>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</si>
  <si>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</si>
  <si>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</si>
  <si>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</si>
  <si>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</si>
  <si>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</si>
  <si>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</si>
  <si>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</si>
  <si>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</si>
  <si>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</si>
  <si>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</si>
  <si>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</si>
  <si>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</si>
  <si>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</si>
  <si>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</si>
  <si>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</si>
  <si>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</si>
  <si>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</si>
  <si>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</si>
  <si>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</si>
  <si>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</si>
  <si>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</si>
  <si>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</si>
  <si>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</si>
  <si>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</si>
  <si>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</si>
  <si>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</si>
  <si>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</si>
  <si>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</si>
  <si>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</si>
  <si>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</si>
  <si>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</si>
  <si>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</si>
  <si>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</si>
  <si>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</si>
  <si>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</si>
  <si>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</si>
  <si>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</si>
  <si>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</si>
  <si>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</si>
  <si>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</si>
  <si>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</si>
  <si>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</si>
  <si>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</si>
  <si>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</si>
  <si>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</si>
  <si>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</si>
  <si>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</si>
  <si>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</si>
  <si>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</si>
  <si>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</si>
  <si>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</si>
  <si>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</si>
  <si>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</si>
  <si>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</si>
  <si>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</si>
  <si>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</si>
  <si>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</si>
  <si>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</si>
  <si>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</si>
  <si>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</si>
  <si>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</si>
  <si>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</si>
  <si>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</si>
  <si>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</si>
  <si>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</si>
  <si>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</si>
  <si>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</si>
  <si>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</si>
  <si>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</si>
  <si>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</si>
  <si>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</si>
  <si>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</si>
  <si>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</si>
  <si>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</si>
  <si>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</si>
  <si>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</si>
  <si>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</si>
  <si>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</si>
  <si>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</si>
  <si>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</si>
  <si>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</si>
  <si>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</si>
  <si>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</si>
  <si>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</si>
  <si>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</si>
  <si>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</si>
  <si>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</si>
  <si>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</si>
  <si>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</si>
  <si>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</si>
  <si>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</si>
  <si>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</si>
  <si>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</si>
  <si>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</si>
  <si>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</si>
  <si>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</si>
  <si>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</si>
  <si>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</si>
  <si>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</si>
  <si>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</si>
  <si>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</si>
  <si>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</si>
  <si>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</si>
  <si>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</si>
  <si>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</si>
  <si>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</si>
  <si>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</si>
  <si>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</si>
  <si>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</si>
  <si>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</si>
  <si>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</si>
  <si>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</si>
  <si>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</si>
  <si>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</si>
  <si>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</si>
  <si>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</si>
  <si>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</si>
  <si>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</si>
  <si>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</si>
  <si>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</si>
  <si>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</si>
  <si>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</si>
  <si>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</si>
  <si>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</si>
  <si>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</si>
  <si>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</si>
  <si>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</si>
  <si>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</si>
  <si>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</si>
  <si>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</si>
  <si>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</si>
  <si>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</si>
  <si>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</si>
  <si>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</si>
  <si>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</si>
  <si>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</si>
  <si>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</si>
  <si>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</si>
  <si>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</si>
  <si>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</si>
  <si>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</si>
  <si>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</si>
  <si>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</si>
  <si>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</si>
  <si>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</si>
  <si>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</si>
  <si>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</si>
  <si>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</si>
  <si>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</si>
  <si>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</si>
  <si>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</si>
  <si>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</si>
  <si>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</si>
  <si>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</si>
  <si>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</si>
  <si>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</si>
  <si>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</si>
  <si>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</si>
  <si>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</si>
  <si>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</si>
  <si>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</si>
  <si>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</si>
  <si>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</si>
  <si>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</si>
  <si>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</si>
  <si>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</si>
  <si>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</si>
  <si>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</si>
  <si>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</si>
  <si>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</si>
  <si>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</si>
  <si>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</si>
  <si>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</si>
  <si>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</si>
  <si>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</si>
  <si>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</si>
  <si>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</si>
  <si>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</si>
  <si>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</si>
  <si>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</si>
  <si>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</si>
  <si>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</si>
  <si>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</si>
  <si>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</si>
  <si>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</si>
  <si>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</si>
  <si>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</si>
  <si>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</si>
  <si>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</si>
  <si>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</si>
  <si>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</si>
  <si>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</si>
  <si>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</si>
  <si>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</si>
  <si>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</si>
  <si>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</si>
  <si>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</si>
  <si>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</si>
  <si>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</si>
  <si>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</si>
  <si>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</si>
  <si>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</si>
  <si>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</si>
  <si>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</si>
  <si>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</si>
  <si>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</si>
  <si>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</si>
  <si>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</si>
  <si>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</si>
  <si>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</si>
  <si>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</si>
  <si>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</si>
  <si>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</si>
  <si>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</si>
  <si>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</si>
  <si>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</si>
  <si>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</si>
  <si>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</si>
  <si>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</si>
  <si>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</si>
  <si>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</si>
  <si>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</si>
  <si>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</si>
  <si>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</si>
  <si>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</si>
  <si>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</si>
  <si>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</si>
  <si>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</si>
  <si>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</si>
  <si>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</si>
  <si>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</si>
  <si>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</si>
  <si>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</si>
  <si>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</si>
  <si>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</si>
  <si>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</si>
  <si>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</si>
  <si>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</si>
  <si>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</si>
  <si>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</si>
  <si>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</si>
  <si>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</si>
  <si>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</si>
  <si>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</si>
  <si>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</si>
  <si>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</si>
  <si>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</si>
  <si>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</si>
  <si>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</si>
  <si>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</si>
  <si>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</si>
  <si>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</si>
  <si>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</si>
  <si>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</si>
  <si>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</si>
  <si>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</si>
  <si>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</si>
  <si>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</si>
  <si>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</si>
  <si>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</si>
  <si>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</si>
  <si>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</si>
  <si>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</si>
  <si>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</si>
  <si>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</si>
  <si>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</si>
  <si>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</si>
  <si>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</si>
  <si>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</si>
  <si>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</si>
  <si>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</si>
  <si>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</si>
  <si>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</si>
  <si>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</si>
  <si>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</si>
  <si>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</si>
  <si>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</si>
  <si>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</si>
  <si>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</si>
  <si>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</si>
  <si>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</si>
  <si>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</si>
  <si>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</si>
  <si>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</si>
  <si>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</si>
  <si>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</si>
  <si>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</si>
  <si>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</si>
  <si>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</si>
  <si>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</si>
  <si>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</si>
  <si>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</si>
  <si>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</si>
  <si>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</si>
  <si>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</si>
  <si>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</si>
  <si>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</si>
  <si>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</si>
  <si>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</si>
  <si>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</si>
  <si>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</si>
  <si>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</si>
  <si>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</si>
  <si>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</si>
  <si>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</si>
  <si>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</si>
  <si>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</si>
  <si>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</si>
  <si>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</si>
  <si>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</si>
  <si>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</si>
  <si>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</si>
  <si>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</si>
  <si>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</si>
  <si>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</si>
  <si>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</si>
  <si>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</si>
  <si>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</si>
  <si>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</si>
  <si>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</si>
  <si>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</si>
  <si>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</si>
  <si>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</si>
  <si>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</si>
  <si>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</si>
  <si>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</si>
  <si>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</si>
  <si>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</si>
  <si>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</si>
  <si>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</si>
  <si>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</si>
  <si>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</si>
  <si>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</si>
  <si>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</si>
  <si>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</si>
  <si>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</si>
  <si>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</si>
  <si>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</si>
  <si>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</si>
  <si>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</si>
  <si>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</si>
  <si>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</si>
  <si>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</si>
  <si>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</si>
  <si>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</si>
  <si>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</si>
  <si>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</si>
  <si>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</si>
  <si>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</si>
  <si>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</si>
  <si>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</si>
  <si>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</si>
  <si>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</si>
  <si>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</si>
  <si>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</si>
  <si>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</si>
  <si>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</si>
  <si>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</si>
  <si>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</si>
  <si>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</si>
  <si>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</si>
  <si>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</si>
  <si>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</si>
  <si>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</si>
  <si>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</si>
  <si>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</si>
  <si>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</si>
  <si>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</si>
  <si>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</si>
  <si>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</si>
  <si>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</si>
  <si>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</si>
  <si>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</si>
  <si>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</si>
  <si>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</si>
  <si>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</si>
  <si>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</si>
  <si>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</si>
  <si>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</si>
  <si>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</si>
  <si>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</si>
  <si>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</si>
  <si>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</si>
  <si>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</si>
  <si>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</si>
  <si>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</si>
  <si>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</si>
  <si>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</si>
  <si>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</si>
  <si>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</si>
  <si>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</si>
  <si>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</si>
  <si>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</si>
  <si>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</si>
  <si>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</si>
  <si>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</si>
  <si>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</si>
  <si>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</si>
  <si>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</si>
  <si>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</si>
  <si>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</si>
  <si>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</si>
  <si>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</si>
  <si>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</si>
  <si>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</si>
  <si>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</si>
  <si>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</si>
  <si>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</si>
  <si>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</si>
  <si>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</si>
  <si>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</si>
  <si>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</si>
  <si>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</si>
  <si>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</si>
  <si>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</si>
  <si>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</si>
  <si>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</si>
  <si>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</si>
  <si>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</si>
  <si>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</si>
  <si>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</si>
  <si>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</si>
  <si>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</si>
  <si>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</si>
  <si>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</si>
  <si>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</si>
  <si>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</si>
  <si>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</si>
  <si>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</si>
  <si>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</si>
  <si>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</si>
  <si>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</si>
  <si>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</si>
  <si>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</si>
  <si>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</si>
  <si>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</si>
  <si>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</si>
  <si>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</si>
  <si>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</si>
  <si>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</si>
  <si>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</si>
  <si>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</si>
  <si>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</si>
  <si>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</si>
  <si>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</si>
  <si>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</si>
  <si>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</si>
  <si>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</si>
  <si>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</si>
  <si>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</si>
  <si>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</si>
  <si>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</si>
  <si>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</si>
  <si>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</si>
  <si>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</si>
  <si>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</si>
  <si>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</si>
  <si>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</si>
  <si>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</si>
  <si>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</si>
  <si>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</si>
  <si>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</si>
  <si>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</si>
  <si>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</si>
  <si>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</si>
  <si>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</si>
  <si>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</si>
  <si>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</si>
  <si>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</si>
  <si>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</si>
  <si>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</si>
  <si>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</si>
  <si>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</si>
  <si>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</si>
  <si>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</si>
  <si>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</si>
  <si>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</si>
  <si>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</si>
  <si>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</si>
  <si>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</si>
  <si>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</si>
  <si>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</si>
  <si>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</si>
  <si>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</si>
  <si>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</si>
  <si>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</si>
  <si>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</si>
  <si>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</si>
  <si>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</si>
  <si>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</si>
  <si>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</si>
  <si>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</si>
  <si>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</si>
  <si>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</si>
  <si>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</si>
  <si>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</si>
  <si>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</si>
  <si>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</si>
  <si>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</si>
  <si>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</si>
  <si>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</si>
  <si>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</si>
  <si>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</si>
  <si>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</si>
  <si>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</si>
  <si>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</si>
  <si>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</si>
  <si>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</si>
  <si>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</si>
  <si>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</si>
  <si>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</si>
  <si>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</si>
  <si>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</si>
  <si>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</si>
  <si>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</si>
  <si>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</si>
  <si>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</si>
  <si>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</si>
  <si>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</si>
  <si>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</si>
  <si>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</si>
  <si>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</si>
  <si>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</si>
  <si>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</si>
  <si>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</si>
  <si>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</si>
  <si>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</si>
  <si>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</si>
  <si>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</si>
  <si>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</si>
  <si>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</si>
  <si>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</si>
  <si>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</si>
  <si>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</si>
  <si>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</si>
  <si>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</si>
  <si>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</si>
  <si>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</si>
  <si>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</si>
  <si>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</si>
  <si>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</si>
  <si>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</si>
  <si>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</si>
  <si>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</si>
  <si>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</si>
  <si>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</si>
  <si>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</si>
  <si>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</si>
  <si>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</si>
  <si>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</si>
  <si>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</si>
  <si>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</si>
  <si>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</si>
  <si>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</si>
  <si>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</si>
  <si>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</si>
  <si>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</si>
  <si>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</si>
  <si>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</si>
  <si>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</si>
  <si>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</si>
  <si>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</si>
  <si>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</si>
  <si>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</si>
  <si>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</si>
  <si>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</si>
  <si>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</si>
  <si>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</si>
  <si>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</si>
  <si>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</si>
  <si>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</si>
  <si>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</si>
  <si>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</si>
  <si>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</si>
  <si>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</si>
  <si>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</si>
  <si>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</si>
  <si>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</si>
  <si>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</si>
  <si>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</si>
  <si>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</si>
  <si>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</si>
  <si>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</si>
  <si>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</si>
  <si>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</si>
  <si>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</si>
  <si>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</si>
  <si>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</si>
  <si>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</si>
  <si>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</si>
  <si>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</si>
  <si>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</si>
  <si>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</si>
  <si>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</si>
  <si>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</si>
  <si>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</si>
  <si>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</si>
  <si>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</si>
  <si>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</si>
  <si>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</si>
  <si>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</si>
  <si>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</si>
  <si>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</si>
  <si>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</si>
  <si>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</si>
  <si>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</si>
  <si>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</si>
  <si>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</si>
  <si>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</si>
  <si>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</si>
  <si>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</si>
  <si>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</si>
  <si>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</si>
  <si>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</si>
  <si>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</si>
  <si>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</si>
  <si>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</si>
  <si>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</si>
  <si>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</si>
  <si>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</si>
  <si>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</si>
  <si>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</si>
  <si>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</si>
  <si>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</si>
  <si>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</si>
  <si>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</si>
  <si>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</si>
  <si>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</si>
  <si>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</si>
  <si>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</si>
  <si>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</si>
  <si>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</si>
  <si>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</si>
  <si>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</si>
  <si>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</si>
  <si>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</si>
  <si>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</si>
  <si>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</si>
  <si>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</si>
  <si>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</si>
  <si>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</si>
  <si>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</si>
  <si>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</si>
  <si>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</si>
  <si>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</si>
  <si>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</si>
  <si>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</si>
  <si>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</si>
  <si>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</si>
  <si>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</si>
  <si>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</si>
  <si>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</si>
  <si>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</si>
  <si>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</si>
  <si>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</si>
  <si>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</si>
  <si>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</si>
  <si>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</si>
  <si>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</si>
  <si>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</si>
  <si>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</si>
  <si>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</si>
  <si>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</si>
  <si>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</si>
  <si>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</si>
  <si>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</si>
  <si>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</si>
  <si>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</si>
  <si>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</si>
  <si>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</si>
  <si>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</si>
  <si>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</si>
  <si>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</si>
  <si>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</si>
  <si>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</si>
  <si>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</si>
  <si>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</si>
  <si>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</si>
  <si>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</si>
  <si>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</si>
  <si>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</si>
  <si>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</si>
  <si>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</si>
  <si>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</si>
  <si>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</si>
  <si>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</si>
  <si>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</si>
  <si>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</si>
  <si>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</si>
  <si>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</si>
  <si>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</si>
  <si>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</si>
  <si>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</si>
  <si>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</si>
  <si>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</si>
  <si>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</si>
  <si>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</si>
  <si>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</si>
  <si>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</si>
  <si>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</si>
  <si>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</si>
  <si>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</si>
  <si>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</si>
  <si>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</si>
  <si>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</si>
  <si>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</si>
  <si>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</si>
  <si>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</si>
  <si>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</si>
  <si>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</si>
  <si>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</si>
  <si>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</si>
  <si>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</si>
  <si>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</si>
  <si>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</si>
  <si>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</si>
  <si>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</si>
  <si>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</si>
  <si>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</si>
  <si>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</si>
  <si>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</si>
  <si>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</si>
  <si>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</si>
  <si>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</si>
  <si>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</si>
  <si>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</si>
  <si>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</si>
  <si>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</si>
  <si>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</si>
  <si>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</si>
  <si>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</si>
  <si>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</si>
  <si>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</si>
  <si>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</si>
  <si>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</si>
  <si>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</si>
  <si>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</si>
  <si>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</si>
  <si>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</si>
  <si>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</si>
  <si>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</si>
  <si>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</si>
  <si>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</si>
  <si>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</si>
  <si>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</si>
  <si>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</si>
  <si>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</si>
  <si>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</si>
  <si>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</si>
  <si>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</si>
  <si>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</si>
  <si>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</si>
  <si>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</si>
  <si>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</si>
  <si>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</si>
  <si>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</si>
  <si>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</si>
  <si>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</si>
  <si>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</si>
  <si>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</si>
  <si>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</si>
  <si>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</si>
  <si>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</si>
  <si>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</si>
  <si>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</si>
  <si>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</si>
  <si>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</si>
  <si>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</si>
  <si>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</si>
  <si>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</si>
  <si>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</si>
  <si>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</si>
  <si>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</si>
  <si>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</si>
  <si>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</si>
  <si>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</si>
  <si>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</si>
  <si>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</si>
  <si>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</si>
  <si>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</si>
  <si>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</si>
  <si>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</si>
  <si>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</si>
  <si>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</si>
  <si>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</si>
  <si>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</si>
  <si>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</si>
  <si>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</si>
  <si>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</si>
  <si>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</si>
  <si>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</si>
  <si>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</si>
  <si>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</si>
  <si>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</si>
  <si>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</si>
  <si>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</si>
  <si>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</si>
  <si>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</si>
  <si>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</si>
  <si>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</si>
  <si>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</si>
  <si>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</si>
  <si>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</si>
  <si>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</si>
  <si>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</si>
  <si>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</si>
  <si>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</si>
  <si>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</si>
  <si>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</si>
  <si>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</si>
  <si>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</si>
  <si>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</si>
  <si>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</si>
  <si>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</si>
  <si>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</si>
  <si>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</si>
  <si>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</si>
  <si>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</si>
  <si>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</si>
  <si>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</si>
  <si>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</si>
  <si>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</si>
  <si>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</si>
  <si>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</si>
  <si>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</si>
  <si>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</si>
  <si>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</si>
  <si>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</si>
  <si>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</si>
  <si>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</si>
  <si>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</si>
  <si>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</si>
  <si>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</si>
  <si>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</si>
  <si>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</si>
  <si>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</si>
  <si>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</si>
  <si>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</si>
  <si>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</si>
  <si>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</si>
  <si>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</si>
  <si>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</si>
  <si>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</si>
  <si>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</si>
  <si>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</si>
  <si>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</si>
  <si>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</si>
  <si>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</si>
  <si>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</si>
  <si>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</si>
  <si>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</si>
  <si>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</si>
  <si>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</si>
  <si>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</si>
  <si>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</si>
  <si>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</si>
  <si>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</si>
  <si>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</si>
  <si>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</si>
  <si>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</si>
  <si>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</si>
  <si>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</si>
  <si>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</si>
  <si>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</si>
  <si>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</si>
  <si>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</si>
  <si>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</si>
  <si>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</si>
  <si>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</si>
  <si>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</si>
  <si>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</si>
  <si>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</si>
  <si>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</si>
  <si>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</si>
  <si>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</si>
  <si>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</si>
  <si>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</si>
  <si>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</si>
  <si>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</si>
  <si>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</si>
  <si>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</si>
  <si>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</si>
  <si>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</si>
  <si>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</si>
  <si>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</si>
  <si>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</si>
  <si>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</si>
  <si>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</si>
  <si>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</si>
  <si>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</si>
  <si>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</si>
  <si>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</si>
  <si>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</si>
  <si>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</si>
  <si>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</si>
  <si>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</si>
  <si>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</si>
  <si>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</si>
  <si>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</si>
  <si>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</si>
  <si>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</si>
  <si>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</si>
  <si>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</si>
  <si>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</si>
  <si>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</si>
  <si>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</si>
  <si>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</si>
  <si>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</si>
  <si>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</si>
  <si>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</si>
  <si>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</si>
  <si>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</si>
  <si>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</si>
  <si>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</si>
  <si>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</si>
  <si>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</si>
  <si>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</si>
  <si>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</si>
  <si>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</si>
  <si>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</si>
  <si>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</si>
  <si>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</si>
  <si>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</si>
  <si>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</si>
  <si>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</si>
  <si>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</si>
  <si>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</si>
  <si>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</si>
  <si>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</si>
  <si>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</si>
  <si>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</si>
  <si>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</si>
  <si>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</si>
  <si>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</si>
  <si>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</si>
  <si>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</si>
  <si>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</si>
  <si>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</si>
  <si>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</si>
  <si>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</si>
  <si>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</si>
  <si>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</si>
  <si>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</si>
  <si>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</si>
  <si>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</si>
  <si>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</si>
  <si>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</si>
  <si>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</si>
  <si>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</si>
  <si>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</si>
  <si>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</si>
  <si>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</si>
  <si>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</si>
  <si>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</si>
  <si>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</si>
  <si>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</si>
  <si>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</si>
  <si>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</si>
  <si>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</si>
  <si>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</si>
  <si>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</si>
  <si>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</si>
  <si>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</si>
  <si>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</si>
  <si>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</si>
  <si>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</si>
  <si>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</si>
  <si>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</si>
  <si>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</si>
  <si>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</si>
  <si>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</si>
  <si>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</si>
  <si>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</si>
  <si>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</si>
  <si>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</si>
  <si>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</si>
  <si>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</si>
  <si>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</si>
  <si>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</si>
  <si>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</si>
  <si>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</si>
  <si>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</si>
  <si>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</si>
  <si>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</si>
  <si>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</si>
  <si>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</si>
  <si>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</si>
  <si>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</si>
  <si>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</si>
  <si>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</si>
  <si>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</si>
  <si>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</si>
  <si>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</si>
  <si>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</si>
  <si>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</si>
  <si>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</si>
  <si>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</si>
  <si>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</si>
  <si>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</si>
  <si>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</si>
  <si>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</si>
  <si>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</si>
  <si>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</si>
  <si>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</si>
  <si>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</si>
  <si>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</si>
  <si>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</si>
  <si>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</si>
  <si>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</si>
  <si>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</si>
  <si>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</si>
  <si>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</si>
  <si>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</si>
  <si>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</si>
  <si>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</si>
  <si>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</si>
  <si>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</si>
  <si>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</si>
  <si>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</si>
  <si>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</si>
  <si>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</si>
  <si>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</si>
  <si>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</si>
  <si>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</si>
  <si>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</si>
  <si>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</si>
  <si>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</si>
  <si>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</si>
  <si>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</si>
  <si>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</si>
  <si>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</si>
  <si>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</si>
  <si>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</si>
  <si>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</si>
  <si>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</si>
  <si>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</si>
  <si>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</si>
  <si>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</si>
  <si>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</si>
  <si>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</si>
  <si>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</si>
  <si>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</si>
  <si>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</si>
  <si>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</si>
  <si>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</si>
  <si>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</si>
  <si>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</si>
  <si>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</si>
  <si>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</si>
  <si>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</si>
  <si>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</si>
  <si>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</si>
  <si>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</si>
  <si>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</si>
  <si>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</si>
  <si>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</si>
  <si>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</si>
  <si>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</si>
  <si>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</si>
  <si>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</si>
  <si>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</si>
  <si>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</si>
  <si>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</si>
  <si>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</si>
  <si>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</si>
  <si>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</si>
  <si>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</si>
  <si>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</si>
  <si>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</si>
  <si>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</si>
  <si>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</si>
  <si>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</si>
  <si>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</si>
  <si>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</si>
  <si>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</si>
  <si>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</si>
  <si>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</si>
  <si>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</si>
  <si>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</si>
  <si>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</si>
  <si>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</si>
  <si>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</si>
  <si>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</si>
  <si>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</si>
  <si>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</si>
  <si>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</si>
  <si>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</si>
  <si>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</si>
  <si>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</si>
  <si>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</si>
  <si>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</si>
  <si>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</si>
  <si>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</si>
  <si>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</si>
  <si>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</si>
  <si>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</si>
  <si>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</si>
  <si>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</si>
  <si>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</si>
  <si>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</si>
  <si>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</si>
  <si>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</si>
  <si>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</si>
  <si>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</si>
  <si>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</si>
  <si>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</si>
  <si>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</si>
  <si>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</si>
  <si>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</si>
  <si>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</si>
  <si>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</si>
  <si>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</si>
  <si>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</si>
  <si>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</si>
  <si>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</si>
  <si>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</si>
  <si>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</si>
  <si>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</si>
  <si>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</si>
  <si>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</si>
  <si>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</si>
  <si>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</si>
  <si>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</si>
  <si>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</si>
  <si>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</si>
  <si>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</si>
  <si>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</si>
  <si>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</si>
  <si>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</si>
  <si>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</si>
  <si>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</si>
  <si>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</si>
  <si>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</si>
  <si>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</si>
  <si>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</si>
  <si>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</si>
  <si>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</si>
  <si>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</si>
  <si>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</si>
  <si>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</si>
  <si>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</si>
  <si>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</si>
  <si>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</si>
  <si>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</si>
  <si>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</si>
  <si>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</si>
  <si>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</si>
  <si>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</si>
  <si>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</si>
  <si>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</si>
  <si>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</si>
  <si>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</si>
  <si>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</si>
  <si>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</si>
  <si>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</si>
  <si>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</si>
  <si>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</si>
  <si>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</si>
  <si>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</si>
  <si>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</si>
  <si>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</si>
  <si>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</si>
  <si>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</si>
  <si>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</si>
  <si>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</si>
  <si>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</si>
  <si>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</si>
  <si>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</si>
  <si>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</si>
  <si>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</si>
  <si>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</si>
  <si>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</si>
  <si>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</si>
  <si>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</si>
  <si>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</si>
  <si>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</si>
  <si>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</si>
  <si>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</si>
  <si>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</si>
  <si>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</si>
  <si>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</si>
  <si>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</si>
  <si>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</si>
  <si>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</si>
  <si>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</si>
  <si>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</si>
  <si>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</si>
  <si>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</si>
  <si>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</si>
  <si>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</si>
  <si>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</si>
  <si>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</si>
  <si>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</si>
  <si>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</si>
  <si>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</si>
  <si>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</si>
  <si>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</si>
  <si>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</si>
  <si>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</si>
  <si>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</si>
  <si>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</si>
  <si>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</si>
  <si>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</si>
  <si>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</si>
  <si>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</si>
  <si>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</si>
  <si>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</si>
  <si>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</si>
  <si>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</si>
  <si>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</si>
  <si>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</si>
  <si>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</si>
  <si>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</si>
  <si>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</si>
  <si>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</si>
  <si>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</si>
  <si>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</si>
  <si>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</si>
  <si>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</si>
  <si>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</si>
  <si>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</si>
  <si>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</si>
  <si>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</si>
  <si>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</si>
  <si>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</si>
  <si>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</si>
  <si>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</si>
  <si>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</si>
  <si>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</si>
  <si>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</si>
  <si>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</si>
  <si>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</si>
  <si>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</si>
  <si>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</si>
  <si>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</si>
  <si>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</si>
  <si>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</si>
  <si>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</si>
  <si>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</si>
  <si>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</si>
  <si>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</si>
  <si>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</si>
  <si>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</si>
  <si>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</si>
  <si>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</si>
  <si>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</si>
  <si>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</si>
  <si>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</si>
  <si>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</si>
  <si>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</si>
  <si>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</si>
  <si>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</si>
  <si>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</si>
  <si>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</si>
  <si>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</si>
  <si>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</si>
  <si>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</si>
  <si>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</si>
  <si>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</si>
  <si>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</si>
  <si>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</si>
  <si>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</si>
  <si>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</si>
  <si>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</si>
  <si>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</si>
  <si>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</si>
  <si>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</si>
  <si>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</si>
  <si>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</si>
  <si>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</si>
  <si>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</si>
  <si>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</si>
  <si>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</si>
  <si>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</si>
  <si>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</si>
  <si>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</si>
  <si>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</si>
  <si>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</si>
  <si>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</si>
  <si>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</si>
  <si>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</si>
  <si>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</si>
  <si>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</si>
  <si>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</si>
  <si>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</si>
  <si>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</si>
  <si>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</si>
  <si>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</si>
  <si>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</si>
  <si>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</si>
  <si>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</si>
  <si>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</si>
  <si>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</si>
  <si>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</si>
  <si>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</si>
  <si>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</si>
  <si>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</si>
  <si>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</si>
  <si>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</si>
  <si>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</si>
  <si>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</si>
  <si>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</si>
  <si>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</si>
  <si>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</si>
  <si>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</si>
  <si>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</si>
  <si>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</si>
  <si>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</si>
  <si>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</si>
  <si>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</si>
  <si>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</si>
  <si>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</si>
  <si>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</si>
  <si>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</si>
  <si>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</si>
  <si>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</si>
  <si>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</si>
  <si>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</si>
  <si>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</si>
  <si>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</si>
  <si>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</si>
  <si>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</si>
  <si>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</si>
  <si>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</si>
  <si>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</si>
  <si>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</si>
  <si>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</si>
  <si>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</si>
  <si>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</si>
  <si>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</si>
  <si>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</si>
  <si>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</si>
  <si>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</si>
  <si>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</si>
  <si>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</si>
  <si>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</si>
  <si>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</si>
  <si>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</si>
  <si>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</si>
  <si>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</si>
  <si>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</si>
  <si>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</si>
  <si>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</si>
  <si>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</si>
  <si>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</si>
  <si>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</si>
  <si>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</si>
  <si>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</si>
  <si>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</si>
  <si>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</si>
  <si>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</si>
  <si>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</si>
  <si>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</si>
  <si>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</si>
  <si>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</si>
  <si>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</si>
  <si>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</si>
  <si>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</si>
  <si>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</si>
  <si>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</si>
  <si>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</si>
  <si>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</si>
  <si>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</si>
  <si>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</si>
  <si>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</si>
  <si>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</si>
  <si>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</si>
  <si>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</si>
  <si>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</si>
  <si>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</si>
  <si>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</si>
  <si>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</si>
  <si>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</si>
  <si>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</si>
  <si>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</si>
  <si>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</si>
  <si>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</si>
  <si>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</si>
  <si>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</si>
  <si>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</si>
  <si>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</si>
  <si>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</si>
  <si>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</si>
  <si>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</si>
  <si>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</si>
  <si>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</si>
  <si>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</si>
  <si>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</si>
  <si>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</si>
  <si>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</si>
  <si>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</si>
  <si>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</si>
  <si>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</si>
  <si>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</si>
  <si>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</si>
  <si>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</si>
  <si>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</si>
  <si>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</si>
  <si>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</si>
  <si>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</si>
  <si>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</si>
  <si>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</si>
  <si>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</si>
  <si>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</si>
  <si>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</si>
  <si>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</si>
  <si>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</si>
  <si>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</si>
  <si>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</si>
  <si>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</si>
  <si>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</si>
  <si>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</si>
  <si>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</si>
  <si>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</si>
  <si>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</si>
  <si>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</si>
  <si>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</si>
  <si>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</si>
  <si>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</si>
  <si>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</si>
  <si>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</si>
  <si>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</si>
  <si>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</si>
  <si>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</si>
  <si>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</si>
  <si>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</si>
  <si>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</si>
  <si>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</si>
  <si>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</si>
  <si>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</si>
  <si>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</si>
  <si>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</si>
  <si>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</si>
  <si>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</si>
  <si>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</si>
  <si>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</si>
  <si>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</si>
  <si>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</si>
  <si>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</si>
  <si>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</si>
  <si>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</si>
  <si>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</si>
  <si>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</si>
  <si>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</si>
  <si>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</si>
  <si>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</si>
  <si>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</si>
  <si>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</si>
  <si>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</si>
  <si>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</si>
  <si>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</si>
  <si>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</si>
  <si>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</si>
  <si>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</si>
  <si>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</si>
  <si>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</si>
  <si>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</si>
  <si>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</si>
  <si>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</si>
  <si>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</si>
  <si>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</si>
  <si>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</si>
  <si>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</si>
  <si>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</si>
  <si>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</si>
  <si>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</si>
  <si>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</si>
  <si>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</si>
  <si>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</si>
  <si>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</si>
  <si>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</si>
  <si>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</si>
  <si>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</si>
  <si>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</si>
  <si>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</si>
  <si>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</si>
  <si>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</si>
  <si>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</si>
  <si>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</si>
  <si>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</si>
  <si>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</si>
  <si>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</si>
  <si>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</si>
  <si>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</si>
  <si>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</si>
  <si>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</si>
  <si>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</si>
  <si>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</si>
  <si>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</si>
  <si>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</si>
  <si>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</si>
  <si>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</si>
  <si>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</si>
  <si>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</si>
  <si>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</si>
  <si>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</si>
  <si>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</si>
  <si>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</si>
  <si>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</si>
  <si>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</si>
  <si>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</si>
  <si>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</si>
  <si>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</si>
  <si>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</si>
  <si>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</si>
  <si>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</si>
  <si>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</si>
  <si>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</si>
  <si>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</si>
  <si>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</si>
  <si>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</si>
  <si>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</si>
  <si>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</si>
  <si>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</si>
  <si>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</si>
  <si>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</si>
  <si>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</si>
  <si>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</si>
  <si>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</si>
  <si>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</si>
  <si>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</si>
  <si>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</si>
  <si>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</si>
  <si>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</si>
  <si>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</si>
  <si>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</si>
  <si>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</si>
  <si>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</si>
  <si>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</si>
  <si>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</si>
  <si>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</si>
  <si>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</si>
  <si>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</si>
  <si>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</si>
  <si>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</si>
  <si>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</si>
  <si>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</si>
  <si>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</si>
  <si>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</si>
  <si>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</si>
  <si>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</si>
  <si>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</si>
  <si>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</si>
  <si>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</si>
  <si>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</si>
  <si>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</si>
  <si>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</si>
  <si>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</si>
  <si>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</si>
  <si>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</si>
  <si>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</si>
  <si>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</si>
  <si>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</si>
  <si>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</si>
  <si>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</si>
  <si>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</si>
  <si>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</si>
  <si>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</si>
  <si>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</si>
  <si>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</si>
  <si>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</si>
  <si>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</si>
  <si>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</si>
  <si>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</si>
  <si>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</si>
  <si>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</si>
  <si>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</si>
  <si>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</si>
  <si>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</si>
  <si>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</si>
  <si>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</si>
  <si>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</si>
  <si>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</si>
  <si>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</si>
  <si>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</si>
  <si>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</si>
  <si>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</si>
  <si>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</si>
  <si>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</si>
  <si>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</si>
  <si>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</si>
  <si>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</si>
  <si>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</si>
  <si>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</si>
  <si>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</si>
  <si>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</si>
  <si>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</si>
  <si>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</si>
  <si>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</si>
  <si>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</si>
  <si>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</si>
  <si>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</si>
  <si>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</si>
  <si>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</si>
  <si>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</si>
  <si>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</si>
  <si>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</si>
  <si>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</si>
  <si>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</si>
  <si>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</si>
  <si>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</si>
  <si>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</si>
  <si>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</si>
  <si>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</si>
  <si>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</si>
  <si>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</si>
  <si>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</si>
  <si>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</si>
  <si>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</si>
  <si>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</si>
  <si>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</si>
  <si>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</si>
  <si>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</si>
  <si>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</si>
  <si>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</si>
  <si>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</si>
  <si>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</si>
  <si>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</si>
  <si>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</si>
  <si>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</si>
  <si>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</si>
  <si>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</si>
  <si>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</si>
  <si>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</si>
  <si>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</si>
  <si>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</si>
  <si>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</si>
  <si>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</si>
  <si>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</si>
  <si>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</si>
  <si>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</si>
  <si>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</si>
  <si>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</si>
  <si>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</si>
  <si>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</si>
  <si>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</si>
  <si>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</si>
  <si>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</si>
  <si>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</si>
  <si>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</si>
  <si>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</si>
  <si>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</si>
  <si>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</si>
  <si>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</si>
  <si>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</si>
  <si>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</si>
  <si>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</si>
  <si>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</si>
  <si>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</si>
  <si>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</si>
  <si>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</si>
  <si>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</si>
  <si>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</si>
  <si>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</si>
  <si>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</si>
  <si>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</si>
  <si>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</si>
  <si>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</si>
  <si>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</si>
  <si>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</si>
  <si>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</si>
  <si>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</si>
  <si>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</si>
  <si>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</si>
  <si>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</si>
  <si>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</si>
  <si>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</si>
  <si>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</si>
  <si>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</si>
  <si>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</si>
  <si>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</si>
  <si>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</si>
  <si>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</si>
  <si>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</si>
  <si>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</si>
  <si>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</si>
  <si>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</si>
  <si>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</si>
  <si>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</si>
  <si>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</si>
  <si>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</si>
  <si>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</si>
  <si>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</si>
  <si>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</si>
  <si>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</si>
  <si>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</si>
  <si>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</si>
  <si>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</si>
  <si>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</si>
  <si>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</si>
  <si>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</si>
  <si>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</si>
  <si>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</si>
  <si>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</si>
  <si>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</si>
  <si>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</si>
  <si>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</si>
  <si>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</si>
  <si>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</si>
  <si>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</si>
  <si>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</si>
  <si>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</si>
  <si>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</si>
  <si>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</si>
  <si>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</si>
  <si>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</si>
  <si>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</si>
  <si>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</si>
  <si>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</si>
  <si>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</si>
  <si>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</si>
  <si>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</si>
  <si>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</si>
  <si>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</si>
  <si>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</si>
  <si>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</si>
  <si>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</si>
  <si>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</si>
  <si>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</si>
  <si>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</si>
  <si>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</si>
  <si>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</si>
  <si>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</si>
  <si>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</si>
  <si>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</si>
  <si>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</si>
  <si>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</si>
  <si>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</si>
  <si>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</si>
  <si>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</si>
  <si>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</si>
  <si>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</si>
  <si>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</si>
  <si>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</si>
  <si>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</si>
  <si>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</si>
  <si>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</si>
  <si>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</si>
  <si>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</si>
  <si>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</si>
  <si>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</si>
  <si>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</si>
  <si>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</si>
  <si>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</si>
  <si>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</si>
  <si>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</si>
  <si>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</si>
  <si>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</si>
  <si>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</si>
  <si>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</si>
  <si>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</si>
  <si>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</si>
  <si>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</si>
  <si>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</si>
  <si>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</si>
  <si>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</si>
  <si>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</si>
  <si>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</si>
  <si>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</si>
  <si>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</si>
  <si>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</si>
  <si>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</si>
  <si>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</si>
  <si>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</si>
  <si>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</si>
  <si>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</si>
  <si>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</si>
  <si>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</si>
  <si>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</si>
  <si>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</si>
  <si>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</si>
  <si>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</si>
  <si>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</si>
  <si>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</si>
  <si>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</si>
  <si>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</si>
  <si>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</si>
  <si>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</si>
  <si>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</si>
  <si>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</si>
  <si>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</si>
  <si>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</si>
  <si>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</si>
  <si>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</si>
  <si>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</si>
  <si>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</si>
  <si>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</si>
  <si>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</si>
  <si>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</si>
  <si>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</si>
  <si>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</si>
  <si>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</si>
  <si>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</si>
  <si>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</si>
  <si>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</si>
  <si>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</si>
  <si>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</si>
  <si>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</si>
  <si>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</si>
  <si>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</si>
  <si>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</si>
  <si>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</si>
  <si>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</si>
  <si>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</si>
  <si>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</si>
  <si>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</si>
  <si>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</si>
  <si>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</si>
  <si>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</si>
  <si>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</si>
  <si>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</si>
  <si>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</si>
  <si>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</si>
  <si>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</si>
  <si>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</si>
  <si>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</si>
  <si>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</si>
  <si>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</si>
  <si>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</si>
  <si>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</si>
  <si>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</si>
  <si>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</si>
  <si>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</si>
  <si>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</si>
  <si>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</si>
  <si>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</si>
  <si>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</si>
  <si>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</si>
  <si>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</si>
  <si>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</si>
  <si>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</si>
  <si>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</si>
  <si>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</si>
  <si>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</si>
  <si>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</si>
  <si>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</si>
  <si>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</si>
  <si>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</si>
  <si>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</si>
  <si>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</si>
  <si>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</si>
  <si>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</si>
  <si>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</si>
  <si>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</si>
  <si>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</si>
  <si>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</si>
  <si>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</si>
  <si>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</si>
  <si>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</si>
  <si>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</si>
  <si>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</si>
  <si>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</si>
  <si>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</si>
  <si>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</si>
  <si>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</si>
  <si>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</si>
  <si>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</si>
  <si>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</si>
  <si>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</si>
  <si>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</si>
  <si>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</si>
  <si>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</si>
  <si>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</si>
  <si>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</si>
  <si>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</si>
  <si>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</si>
  <si>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</si>
  <si>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</si>
  <si>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</si>
  <si>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</si>
  <si>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</si>
  <si>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</si>
  <si>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</si>
  <si>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</si>
  <si>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</si>
  <si>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</si>
  <si>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</si>
  <si>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</si>
  <si>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</si>
  <si>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</si>
  <si>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</si>
  <si>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</si>
  <si>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</si>
  <si>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</si>
  <si>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</si>
  <si>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</si>
  <si>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</si>
  <si>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</si>
  <si>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</si>
  <si>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</si>
  <si>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</si>
  <si>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</si>
  <si>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</si>
  <si>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</si>
  <si>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</si>
  <si>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</si>
  <si>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</si>
  <si>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</si>
  <si>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</si>
  <si>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</si>
  <si>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</si>
  <si>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</si>
  <si>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</si>
  <si>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</si>
  <si>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</si>
  <si>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</si>
  <si>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</si>
  <si>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</si>
  <si>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</si>
  <si>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</si>
  <si>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</si>
  <si>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</si>
  <si>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</si>
  <si>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</si>
  <si>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</si>
  <si>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</si>
  <si>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</si>
  <si>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</si>
  <si>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</si>
  <si>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</si>
  <si>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</si>
  <si>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</si>
  <si>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</si>
  <si>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</si>
  <si>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</si>
  <si>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</si>
  <si>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</si>
  <si>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</si>
  <si>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</si>
  <si>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</si>
  <si>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</si>
  <si>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</si>
  <si>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</si>
  <si>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</si>
  <si>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</si>
  <si>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</si>
  <si>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</si>
  <si>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</si>
  <si>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</si>
  <si>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</si>
  <si>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</si>
  <si>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</si>
  <si>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</si>
  <si>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</si>
  <si>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</si>
  <si>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</si>
  <si>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</si>
  <si>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</si>
  <si>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</si>
  <si>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</si>
  <si>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</si>
  <si>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</si>
  <si>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</si>
  <si>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</si>
  <si>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</si>
  <si>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</si>
  <si>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</si>
  <si>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</si>
  <si>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</si>
  <si>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</si>
  <si>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</si>
  <si>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</si>
  <si>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</si>
  <si>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</si>
  <si>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</si>
  <si>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</si>
  <si>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</si>
  <si>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</si>
  <si>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</si>
  <si>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</si>
  <si>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</si>
  <si>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</si>
  <si>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</si>
  <si>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</si>
  <si>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</si>
  <si>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</si>
  <si>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</si>
  <si>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</si>
  <si>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</si>
  <si>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</si>
  <si>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</si>
  <si>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</si>
  <si>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</si>
  <si>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</si>
  <si>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</si>
  <si>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</si>
  <si>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</si>
  <si>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</si>
  <si>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</si>
  <si>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</si>
  <si>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</si>
  <si>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</si>
  <si>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</si>
  <si>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</si>
  <si>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</si>
  <si>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</si>
  <si>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</si>
  <si>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</si>
  <si>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</si>
  <si>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</si>
  <si>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</si>
  <si>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</si>
  <si>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</si>
  <si>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</si>
  <si>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</si>
  <si>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</si>
  <si>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</si>
  <si>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</si>
  <si>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</si>
  <si>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</si>
  <si>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</si>
  <si>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</si>
  <si>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</si>
  <si>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</si>
  <si>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</si>
  <si>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</si>
  <si>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</si>
  <si>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</si>
  <si>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</si>
  <si>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</si>
  <si>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</si>
  <si>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</si>
  <si>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</si>
  <si>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</si>
  <si>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</si>
  <si>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</si>
  <si>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</si>
  <si>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</si>
  <si>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</si>
  <si>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</si>
  <si>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</si>
  <si>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</si>
  <si>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</si>
  <si>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</si>
  <si>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</si>
  <si>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</si>
  <si>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</si>
  <si>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</si>
  <si>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</si>
  <si>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</si>
  <si>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</si>
  <si>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</si>
  <si>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</si>
  <si>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</si>
  <si>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</si>
  <si>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</si>
  <si>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</si>
  <si>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</si>
  <si>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</si>
  <si>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</si>
  <si>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</si>
  <si>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</si>
  <si>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</si>
  <si>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</si>
  <si>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</si>
  <si>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</si>
  <si>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</si>
  <si>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</si>
  <si>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</si>
  <si>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</si>
  <si>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</si>
  <si>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</si>
  <si>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</si>
  <si>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</si>
  <si>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</si>
  <si>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</si>
  <si>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</si>
  <si>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</si>
  <si>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</si>
  <si>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</si>
  <si>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</si>
  <si>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</si>
  <si>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</si>
  <si>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</si>
  <si>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</si>
  <si>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</si>
  <si>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</si>
  <si>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</si>
  <si>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</si>
  <si>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</si>
  <si>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</si>
  <si>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</si>
  <si>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</si>
  <si>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</si>
  <si>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</si>
  <si>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</si>
  <si>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</si>
  <si>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</si>
  <si>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</si>
  <si>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</si>
  <si>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</si>
  <si>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</si>
  <si>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</si>
  <si>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</si>
  <si>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</si>
  <si>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</si>
  <si>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</si>
  <si>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</si>
  <si>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</si>
  <si>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</si>
  <si>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</si>
  <si>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</si>
  <si>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</si>
  <si>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</si>
  <si>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</si>
  <si>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</si>
  <si>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</si>
  <si>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</si>
  <si>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</si>
  <si>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</si>
  <si>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</si>
  <si>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</si>
  <si>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</si>
  <si>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</si>
  <si>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</si>
  <si>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</si>
  <si>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</si>
  <si>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</si>
  <si>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</si>
  <si>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</si>
  <si>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</si>
  <si>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</si>
  <si>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</si>
  <si>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</si>
  <si>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</si>
  <si>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</si>
  <si>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</si>
  <si>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</si>
  <si>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</si>
  <si>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</si>
  <si>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</si>
  <si>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</si>
  <si>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</si>
  <si>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</si>
  <si>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</si>
  <si>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</si>
  <si>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</si>
  <si>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</si>
  <si>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</si>
  <si>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</si>
  <si>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</si>
  <si>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</si>
  <si>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</si>
  <si>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</si>
  <si>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</si>
  <si>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</si>
  <si>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</si>
  <si>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</si>
  <si>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</si>
  <si>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</si>
  <si>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</si>
  <si>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</si>
  <si>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</si>
  <si>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</si>
  <si>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</si>
  <si>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</si>
  <si>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</si>
  <si>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</si>
  <si>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</si>
  <si>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</si>
  <si>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</si>
  <si>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</si>
  <si>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</si>
  <si>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</si>
  <si>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</si>
  <si>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</si>
  <si>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</si>
  <si>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</si>
  <si>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</si>
  <si>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</si>
  <si>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</si>
  <si>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</si>
  <si>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</si>
  <si>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</si>
  <si>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</si>
  <si>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</si>
  <si>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</si>
  <si>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</si>
  <si>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</si>
  <si>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</si>
  <si>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</si>
  <si>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</si>
  <si>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</si>
  <si>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</si>
  <si>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</si>
  <si>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</si>
  <si>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</si>
  <si>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</si>
  <si>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</si>
  <si>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</si>
  <si>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</si>
  <si>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</si>
  <si>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</si>
  <si>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</si>
  <si>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</si>
  <si>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</si>
  <si>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</si>
  <si>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</si>
  <si>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</si>
  <si>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</si>
  <si>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</si>
  <si>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</si>
  <si>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</si>
  <si>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</si>
  <si>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</si>
  <si>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</si>
  <si>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</si>
  <si>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</si>
  <si>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</si>
  <si>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</si>
  <si>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</si>
  <si>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</si>
  <si>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</si>
  <si>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</si>
  <si>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</si>
  <si>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</si>
  <si>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</si>
  <si>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</si>
  <si>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</si>
  <si>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</si>
  <si>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</si>
  <si>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</si>
  <si>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</si>
  <si>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</si>
  <si>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</si>
  <si>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</si>
  <si>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</si>
  <si>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</si>
  <si>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</si>
  <si>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</si>
  <si>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</si>
  <si>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</si>
  <si>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</si>
  <si>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</si>
  <si>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</si>
  <si>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</si>
  <si>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</si>
  <si>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</si>
  <si>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</si>
  <si>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</si>
  <si>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</si>
  <si>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</si>
  <si>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</si>
  <si>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</si>
  <si>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</si>
  <si>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</si>
  <si>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</si>
  <si>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</si>
  <si>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</si>
  <si>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</si>
  <si>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</si>
  <si>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</si>
  <si>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</si>
  <si>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</si>
  <si>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</si>
  <si>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</si>
  <si>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</si>
  <si>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</si>
  <si>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</si>
  <si>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</si>
  <si>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</si>
  <si>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</si>
  <si>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</si>
  <si>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</si>
  <si>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</si>
  <si>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</si>
  <si>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</si>
  <si>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</si>
  <si>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</si>
  <si>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</si>
  <si>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</si>
  <si>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</si>
  <si>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</si>
  <si>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</si>
  <si>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</si>
  <si>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</si>
  <si>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</si>
  <si>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</si>
  <si>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</si>
  <si>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</si>
  <si>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</si>
  <si>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</si>
  <si>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</si>
  <si>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</si>
  <si>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</si>
  <si>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</si>
  <si>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</si>
  <si>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</si>
  <si>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</si>
  <si>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</si>
  <si>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</si>
  <si>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</si>
  <si>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</si>
  <si>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</si>
  <si>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</si>
  <si>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</si>
  <si>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</si>
  <si>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</si>
  <si>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</si>
  <si>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</si>
  <si>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</si>
  <si>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</si>
  <si>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</si>
  <si>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</si>
  <si>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</si>
  <si>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</si>
  <si>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</si>
  <si>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</si>
  <si>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</si>
  <si>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</si>
  <si>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</si>
  <si>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</si>
  <si>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</si>
  <si>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</si>
  <si>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</si>
  <si>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</si>
  <si>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</si>
  <si>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</si>
  <si>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</si>
  <si>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</si>
  <si>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</si>
  <si>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</si>
  <si>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</si>
  <si>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</si>
  <si>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</si>
  <si>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</si>
  <si>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</si>
  <si>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</si>
  <si>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</si>
  <si>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</si>
  <si>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</si>
  <si>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</si>
  <si>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</si>
  <si>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</si>
  <si>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</si>
  <si>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</si>
  <si>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</si>
  <si>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</si>
  <si>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</si>
  <si>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</si>
  <si>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</si>
  <si>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</si>
  <si>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</si>
  <si>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</si>
  <si>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</si>
  <si>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</si>
  <si>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</si>
  <si>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</si>
  <si>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</si>
  <si>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</si>
  <si>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</si>
  <si>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</si>
  <si>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</si>
  <si>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</si>
  <si>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</si>
  <si>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</si>
  <si>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</si>
  <si>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</si>
  <si>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</si>
  <si>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</si>
  <si>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</si>
  <si>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</si>
  <si>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</si>
  <si>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</si>
  <si>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</si>
  <si>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</si>
  <si>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</si>
  <si>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</si>
  <si>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</si>
  <si>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</si>
  <si>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</si>
  <si>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</si>
  <si>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</si>
  <si>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</si>
  <si>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</si>
  <si>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</si>
  <si>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</si>
  <si>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</si>
  <si>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</si>
  <si>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</si>
  <si>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</si>
  <si>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</si>
  <si>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</si>
  <si>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</si>
  <si>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</si>
  <si>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</si>
  <si>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</si>
  <si>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</si>
  <si>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</si>
  <si>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</si>
  <si>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</si>
  <si>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</si>
  <si>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</si>
  <si>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</si>
  <si>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</si>
  <si>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</si>
  <si>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</si>
  <si>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</si>
  <si>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</si>
  <si>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</si>
  <si>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</si>
  <si>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</si>
  <si>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</si>
  <si>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</si>
  <si>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</si>
  <si>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</si>
  <si>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</si>
  <si>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</si>
  <si>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</si>
  <si>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</si>
  <si>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</si>
  <si>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</si>
  <si>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</si>
  <si>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</si>
  <si>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</si>
  <si>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</si>
  <si>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</si>
  <si>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</si>
  <si>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</si>
  <si>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</si>
  <si>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</si>
  <si>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</si>
  <si>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</si>
  <si>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</si>
  <si>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</si>
  <si>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</si>
  <si>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</si>
  <si>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</si>
  <si>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</si>
  <si>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</si>
  <si>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</si>
  <si>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</si>
  <si>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</si>
  <si>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</si>
  <si>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</si>
  <si>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</si>
  <si>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</si>
  <si>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</si>
  <si>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</si>
  <si>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</si>
  <si>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</si>
  <si>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</si>
  <si>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</si>
  <si>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</si>
  <si>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</si>
  <si>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</si>
  <si>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</si>
  <si>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</si>
  <si>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</si>
  <si>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</si>
  <si>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</si>
  <si>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</si>
  <si>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</si>
  <si>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</si>
  <si>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</si>
  <si>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</si>
  <si>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</si>
  <si>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</si>
  <si>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</si>
  <si>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</si>
  <si>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</si>
  <si>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</si>
  <si>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</si>
  <si>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</si>
  <si>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</si>
  <si>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</si>
  <si>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</si>
  <si>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</si>
  <si>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</si>
  <si>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</si>
  <si>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</si>
  <si>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</si>
  <si>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</si>
  <si>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</si>
  <si>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</si>
  <si>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</si>
  <si>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</si>
  <si>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</si>
  <si>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</si>
  <si>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</si>
  <si>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</si>
  <si>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</si>
  <si>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</si>
  <si>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</si>
  <si>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</si>
  <si>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</si>
  <si>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</si>
  <si>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</si>
  <si>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</si>
  <si>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</si>
  <si>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</si>
  <si>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</si>
  <si>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</si>
  <si>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</si>
  <si>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</si>
  <si>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</si>
  <si>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</si>
  <si>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</si>
  <si>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</si>
  <si>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</si>
  <si>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</si>
  <si>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</si>
  <si>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</si>
  <si>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</si>
  <si>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</si>
  <si>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</si>
  <si>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</si>
  <si>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</si>
  <si>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</si>
  <si>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</si>
  <si>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</si>
  <si>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</si>
  <si>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</si>
  <si>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</si>
  <si>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</si>
  <si>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</si>
  <si>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</si>
  <si>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</si>
  <si>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</si>
  <si>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</si>
  <si>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</si>
  <si>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</si>
  <si>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</si>
  <si>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</si>
  <si>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</si>
  <si>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</si>
  <si>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</si>
  <si>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</si>
  <si>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</si>
  <si>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</si>
  <si>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</si>
  <si>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</si>
  <si>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</si>
  <si>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</si>
  <si>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</si>
  <si>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</si>
  <si>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</si>
  <si>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</si>
  <si>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</si>
  <si>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</si>
  <si>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</si>
  <si>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</si>
  <si>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</si>
  <si>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</si>
  <si>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</si>
  <si>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</si>
  <si>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</si>
  <si>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</si>
  <si>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</si>
  <si>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</si>
  <si>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</si>
  <si>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</si>
  <si>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</si>
  <si>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</si>
  <si>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</si>
  <si>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</si>
  <si>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</si>
  <si>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</si>
  <si>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</si>
  <si>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</si>
  <si>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</si>
  <si>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</si>
  <si>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</si>
  <si>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</si>
  <si>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</si>
  <si>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</si>
  <si>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</si>
  <si>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</si>
  <si>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</si>
  <si>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</si>
  <si>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</si>
  <si>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</si>
  <si>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</si>
  <si>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</si>
  <si>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</si>
  <si>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</si>
  <si>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</si>
  <si>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</si>
  <si>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</si>
  <si>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</si>
  <si>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</si>
  <si>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</si>
  <si>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</si>
  <si>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</si>
  <si>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</si>
  <si>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</si>
  <si>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</si>
  <si>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</si>
  <si>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</si>
  <si>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</si>
  <si>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</si>
  <si>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</si>
  <si>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</si>
  <si>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</si>
  <si>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</si>
  <si>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</si>
  <si>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</si>
  <si>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</si>
  <si>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</si>
  <si>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</si>
  <si>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</si>
  <si>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</si>
  <si>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</si>
  <si>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</si>
  <si>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</si>
  <si>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</si>
  <si>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</si>
  <si>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</si>
  <si>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</si>
  <si>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</si>
  <si>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</si>
  <si>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</si>
  <si>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</si>
  <si>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</si>
  <si>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</si>
  <si>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</si>
  <si>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</si>
  <si>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</si>
  <si>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</si>
  <si>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</si>
  <si>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</si>
  <si>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</si>
  <si>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</si>
  <si>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</si>
  <si>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</si>
  <si>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</si>
  <si>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</si>
  <si>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</si>
  <si>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</si>
  <si>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</si>
  <si>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</si>
  <si>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</si>
  <si>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</si>
  <si>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</si>
  <si>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</si>
  <si>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</si>
  <si>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</si>
  <si>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</si>
  <si>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</si>
  <si>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</si>
  <si>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</si>
  <si>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</si>
  <si>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</si>
  <si>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</si>
  <si>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</si>
  <si>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</si>
  <si>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</si>
  <si>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</si>
  <si>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</si>
  <si>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</si>
  <si>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</si>
  <si>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</si>
  <si>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</si>
  <si>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</si>
  <si>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</si>
  <si>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</si>
  <si>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</si>
  <si>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</si>
  <si>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</si>
  <si>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</si>
  <si>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</si>
  <si>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</si>
  <si>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</si>
  <si>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</si>
  <si>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</si>
  <si>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</si>
  <si>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</si>
  <si>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</si>
  <si>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</si>
  <si>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</si>
  <si>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</si>
  <si>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</si>
  <si>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</si>
  <si>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</si>
  <si>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</si>
  <si>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</si>
  <si>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</si>
  <si>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</si>
  <si>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</si>
  <si>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</si>
  <si>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</si>
  <si>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</si>
  <si>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</si>
  <si>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</si>
  <si>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</si>
  <si>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</si>
  <si>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</si>
  <si>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</si>
  <si>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</si>
  <si>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</si>
  <si>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</si>
  <si>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</si>
  <si>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</si>
  <si>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</si>
  <si>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</si>
  <si>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</si>
  <si>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</si>
  <si>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</si>
  <si>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</si>
  <si>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</si>
  <si>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</si>
  <si>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</si>
  <si>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</si>
  <si>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</si>
  <si>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</si>
  <si>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</si>
  <si>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</si>
  <si>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</si>
  <si>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</si>
  <si>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</si>
  <si>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</si>
  <si>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</si>
  <si>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</si>
  <si>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</si>
  <si>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</si>
  <si>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</si>
  <si>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</si>
  <si>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</si>
  <si>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</si>
  <si>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</si>
  <si>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</si>
  <si>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</si>
  <si>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</si>
  <si>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</si>
  <si>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</si>
  <si>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</si>
  <si>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</si>
  <si>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</si>
  <si>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</si>
  <si>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</si>
  <si>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</si>
  <si>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</si>
  <si>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</si>
  <si>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</si>
  <si>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</si>
  <si>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</si>
  <si>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</si>
  <si>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</si>
  <si>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</si>
  <si>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</si>
  <si>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</si>
  <si>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</si>
  <si>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</si>
  <si>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</si>
  <si>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</si>
  <si>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</si>
  <si>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</si>
  <si>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</si>
  <si>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</si>
  <si>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</si>
  <si>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</si>
  <si>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</si>
  <si>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</si>
  <si>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</si>
  <si>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</si>
  <si>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</si>
  <si>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</si>
  <si>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</si>
  <si>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</si>
  <si>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</si>
  <si>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</si>
  <si>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</si>
  <si>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</si>
  <si>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</si>
  <si>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</si>
  <si>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</si>
  <si>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</si>
  <si>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</si>
  <si>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</si>
  <si>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</si>
  <si>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</si>
  <si>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</si>
  <si>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</si>
  <si>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</si>
  <si>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</si>
  <si>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</si>
  <si>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</si>
  <si>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</si>
  <si>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</si>
  <si>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</si>
  <si>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</si>
  <si>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</si>
  <si>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</si>
  <si>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</si>
  <si>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</si>
  <si>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</si>
  <si>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</si>
  <si>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</si>
  <si>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</si>
  <si>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</si>
  <si>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</si>
  <si>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</si>
  <si>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</si>
  <si>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</si>
  <si>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</si>
  <si>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</si>
  <si>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</si>
  <si>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</si>
  <si>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</si>
  <si>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</si>
  <si>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</si>
  <si>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</si>
  <si>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</si>
  <si>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</si>
  <si>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</si>
  <si>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</si>
  <si>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</si>
  <si>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</si>
  <si>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</si>
  <si>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</si>
  <si>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</si>
  <si>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</si>
  <si>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</si>
  <si>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</si>
  <si>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</si>
  <si>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</si>
  <si>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</si>
  <si>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</si>
  <si>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</si>
  <si>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</si>
  <si>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</si>
  <si>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</si>
  <si>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</si>
  <si>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</si>
  <si>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</si>
  <si>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</si>
  <si>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</si>
  <si>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</si>
  <si>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</si>
  <si>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</si>
  <si>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</si>
  <si>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</si>
  <si>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</si>
  <si>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</si>
  <si>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</si>
  <si>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</si>
  <si>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</si>
  <si>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</si>
  <si>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</si>
  <si>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</si>
  <si>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</si>
  <si>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</si>
  <si>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</si>
  <si>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</si>
  <si>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</si>
  <si>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</si>
  <si>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</si>
  <si>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</si>
  <si>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</si>
  <si>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</si>
  <si>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</si>
  <si>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</si>
  <si>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</si>
  <si>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</si>
  <si>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</si>
  <si>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</si>
  <si>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</si>
  <si>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</si>
  <si>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</si>
  <si>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</si>
  <si>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</si>
  <si>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</si>
  <si>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</si>
  <si>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</si>
  <si>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</si>
  <si>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</si>
  <si>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</si>
  <si>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</si>
  <si>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</si>
  <si>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</si>
  <si>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</si>
  <si>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</si>
  <si>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</si>
  <si>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</si>
  <si>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</si>
  <si>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</si>
  <si>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</si>
  <si>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</si>
  <si>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</si>
  <si>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</si>
  <si>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</si>
  <si>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</si>
  <si>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</si>
  <si>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</si>
  <si>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</si>
  <si>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</si>
  <si>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</si>
  <si>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</si>
  <si>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</si>
  <si>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</si>
  <si>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</si>
  <si>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</si>
  <si>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</si>
  <si>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</si>
  <si>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</si>
  <si>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</si>
  <si>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</si>
  <si>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</si>
  <si>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</si>
  <si>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</si>
  <si>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</si>
  <si>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</si>
  <si>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</si>
  <si>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</si>
  <si>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</si>
  <si>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</si>
  <si>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</si>
  <si>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</si>
  <si>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</si>
  <si>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</si>
  <si>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</si>
  <si>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</si>
  <si>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</si>
  <si>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</si>
  <si>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</si>
  <si>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</si>
  <si>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</si>
  <si>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</si>
  <si>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</si>
  <si>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</si>
  <si>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</si>
  <si>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</si>
  <si>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</si>
  <si>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</si>
  <si>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</si>
  <si>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</si>
  <si>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</si>
  <si>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</si>
  <si>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</si>
  <si>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</si>
  <si>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</si>
  <si>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</si>
  <si>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</si>
  <si>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</si>
  <si>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</si>
  <si>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</si>
  <si>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</si>
  <si>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</si>
  <si>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</si>
  <si>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</si>
  <si>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</si>
  <si>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</si>
  <si>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</si>
  <si>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</si>
  <si>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</si>
  <si>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</si>
  <si>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</si>
  <si>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</si>
  <si>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</si>
  <si>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</si>
  <si>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</si>
  <si>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</si>
  <si>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</si>
  <si>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</si>
  <si>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</si>
  <si>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</si>
  <si>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</si>
  <si>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</si>
  <si>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</si>
  <si>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</si>
  <si>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</si>
  <si>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</si>
  <si>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</si>
  <si>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</si>
  <si>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</si>
  <si>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</si>
  <si>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</si>
  <si>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</si>
  <si>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</si>
  <si>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</si>
  <si>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</si>
  <si>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</si>
  <si>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</si>
  <si>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</si>
  <si>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</si>
  <si>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</si>
  <si>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</si>
  <si>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</si>
  <si>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</si>
  <si>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</si>
  <si>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</si>
  <si>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</si>
  <si>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</si>
  <si>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</si>
  <si>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</si>
  <si>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</si>
  <si>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</si>
  <si>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</si>
  <si>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</si>
  <si>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</si>
  <si>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</si>
  <si>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</si>
  <si>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</si>
  <si>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</si>
  <si>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</si>
  <si>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</si>
  <si>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</si>
  <si>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</si>
  <si>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</si>
  <si>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</si>
  <si>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</si>
  <si>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</si>
  <si>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</si>
  <si>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</si>
  <si>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</si>
  <si>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</si>
  <si>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</si>
  <si>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</si>
  <si>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</si>
  <si>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</si>
  <si>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</si>
  <si>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</si>
  <si>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</si>
  <si>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</si>
  <si>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</si>
  <si>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</si>
  <si>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</si>
  <si>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</si>
  <si>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</si>
  <si>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</si>
  <si>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</si>
  <si>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</si>
  <si>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</si>
  <si>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</si>
  <si>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</si>
  <si>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</si>
  <si>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</si>
  <si>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</si>
  <si>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</si>
  <si>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</si>
  <si>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</si>
  <si>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</si>
  <si>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</si>
  <si>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</si>
  <si>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</si>
  <si>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</si>
  <si>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</si>
  <si>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</si>
  <si>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</si>
  <si>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</si>
  <si>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</si>
  <si>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</si>
  <si>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</si>
  <si>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</si>
  <si>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</si>
  <si>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</si>
  <si>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</si>
  <si>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</si>
  <si>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</si>
  <si>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</si>
  <si>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</si>
  <si>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</si>
  <si>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</si>
  <si>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</si>
  <si>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</si>
  <si>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</si>
  <si>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</si>
  <si>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</si>
  <si>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</si>
  <si>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</si>
  <si>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</si>
  <si>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</si>
  <si>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</si>
  <si>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</si>
  <si>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</si>
  <si>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</si>
  <si>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</si>
  <si>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</si>
  <si>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</si>
  <si>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</si>
  <si>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</si>
  <si>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</si>
  <si>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</si>
  <si>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</si>
  <si>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</si>
  <si>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</si>
  <si>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</si>
  <si>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</si>
  <si>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</si>
  <si>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</si>
  <si>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</si>
  <si>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</si>
  <si>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</si>
  <si>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</si>
  <si>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</si>
  <si>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</si>
  <si>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</si>
  <si>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</si>
  <si>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</si>
  <si>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</si>
  <si>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</si>
  <si>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</si>
  <si>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</si>
  <si>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</si>
  <si>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</si>
  <si>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</si>
  <si>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</si>
  <si>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</si>
  <si>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</si>
  <si>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</si>
  <si>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</si>
  <si>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</si>
  <si>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</si>
  <si>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</si>
  <si>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</si>
  <si>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</si>
  <si>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</si>
  <si>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</si>
  <si>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</si>
  <si>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</si>
  <si>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</si>
  <si>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</si>
  <si>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</si>
  <si>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</si>
  <si>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</si>
  <si>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</si>
  <si>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</si>
  <si>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</si>
  <si>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</si>
  <si>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</si>
  <si>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</si>
  <si>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</si>
  <si>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</si>
  <si>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</si>
  <si>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</si>
  <si>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</si>
  <si>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</si>
  <si>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</si>
  <si>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</si>
  <si>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</si>
  <si>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</si>
  <si>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</si>
  <si>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</si>
  <si>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</si>
  <si>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</si>
  <si>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</si>
  <si>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</si>
  <si>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</si>
  <si>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</si>
  <si>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</si>
  <si>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</si>
  <si>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</si>
  <si>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</si>
  <si>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</si>
  <si>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</si>
  <si>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</si>
  <si>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</si>
  <si>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</si>
  <si>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</si>
  <si>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</si>
  <si>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</si>
  <si>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</si>
  <si>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</si>
  <si>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</si>
  <si>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</si>
  <si>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</si>
  <si>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</si>
  <si>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</si>
  <si>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</si>
  <si>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</si>
  <si>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</si>
  <si>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</si>
  <si>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</si>
  <si>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</si>
  <si>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</si>
  <si>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</si>
  <si>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</si>
  <si>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</si>
  <si>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</si>
  <si>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</si>
  <si>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</si>
  <si>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</si>
  <si>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</si>
  <si>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</si>
  <si>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</si>
  <si>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</si>
  <si>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</si>
  <si>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</si>
  <si>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</si>
  <si>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</si>
  <si>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</si>
  <si>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</si>
  <si>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</si>
  <si>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</si>
  <si>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</si>
  <si>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</si>
  <si>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</si>
  <si>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</si>
  <si>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</si>
  <si>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</si>
  <si>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</si>
  <si>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</si>
  <si>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</si>
  <si>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</si>
  <si>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</si>
  <si>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</si>
  <si>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</si>
  <si>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</si>
  <si>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</si>
  <si>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</si>
  <si>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</si>
  <si>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</si>
  <si>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</si>
  <si>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</si>
  <si>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</si>
  <si>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</si>
  <si>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</si>
  <si>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</si>
  <si>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</si>
  <si>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</si>
  <si>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</si>
  <si>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</si>
  <si>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</si>
  <si>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</si>
  <si>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</si>
  <si>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</si>
  <si>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</si>
  <si>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</si>
  <si>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</si>
  <si>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</si>
  <si>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</si>
  <si>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</si>
  <si>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</si>
  <si>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</si>
  <si>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</si>
  <si>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</si>
  <si>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</si>
  <si>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</si>
  <si>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</si>
  <si>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</si>
  <si>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</si>
  <si>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</si>
  <si>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</si>
  <si>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</si>
  <si>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</si>
  <si>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</si>
  <si>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</si>
  <si>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</si>
  <si>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</si>
  <si>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</si>
  <si>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</si>
  <si>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</si>
  <si>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</si>
  <si>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</si>
  <si>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</si>
  <si>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</si>
  <si>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</si>
  <si>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</si>
  <si>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</si>
  <si>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</si>
  <si>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</si>
  <si>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</si>
  <si>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</si>
  <si>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</si>
  <si>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</si>
  <si>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</si>
  <si>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</si>
  <si>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</si>
  <si>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</si>
  <si>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</si>
  <si>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</si>
  <si>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</si>
  <si>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</si>
  <si>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</si>
  <si>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</si>
  <si>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</si>
  <si>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</si>
  <si>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</si>
  <si>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</si>
  <si>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</si>
  <si>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</si>
  <si>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</si>
  <si>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</si>
  <si>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</si>
  <si>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</si>
  <si>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</si>
  <si>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</si>
  <si>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</si>
  <si>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</si>
  <si>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</si>
  <si>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</si>
  <si>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</si>
  <si>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</si>
  <si>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</si>
  <si>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</si>
  <si>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</si>
  <si>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</si>
  <si>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</si>
  <si>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</si>
  <si>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</si>
  <si>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</si>
  <si>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</si>
  <si>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</si>
  <si>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</si>
  <si>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</si>
  <si>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</si>
  <si>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</si>
  <si>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</si>
  <si>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</si>
  <si>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</si>
  <si>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</si>
  <si>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</si>
  <si>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</si>
  <si>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</si>
  <si>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</si>
  <si>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</si>
  <si>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</si>
  <si>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</si>
  <si>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</si>
  <si>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</si>
  <si>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</si>
  <si>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</si>
  <si>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</si>
  <si>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</si>
  <si>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</si>
  <si>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</si>
  <si>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</si>
  <si>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</si>
  <si>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</si>
  <si>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</si>
  <si>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</si>
  <si>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</si>
  <si>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</si>
  <si>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</si>
  <si>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</si>
  <si>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</si>
  <si>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</si>
  <si>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</si>
  <si>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</si>
  <si>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</si>
  <si>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</si>
  <si>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</si>
  <si>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</si>
  <si>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</si>
  <si>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</si>
  <si>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</si>
  <si>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</si>
  <si>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</si>
  <si>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</si>
  <si>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</si>
  <si>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</si>
  <si>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</si>
  <si>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</si>
  <si>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</si>
  <si>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</si>
  <si>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</si>
  <si>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</si>
  <si>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</si>
  <si>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</si>
  <si>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</si>
  <si>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</si>
  <si>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</si>
  <si>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</si>
  <si>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</si>
  <si>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</si>
  <si>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</si>
  <si>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</si>
  <si>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</si>
  <si>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</si>
  <si>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</si>
  <si>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</si>
  <si>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</si>
  <si>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</si>
  <si>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</si>
  <si>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</si>
  <si>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</si>
  <si>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</si>
  <si>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</si>
  <si>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</si>
  <si>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</si>
  <si>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</si>
  <si>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</si>
  <si>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</si>
  <si>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</si>
  <si>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</si>
  <si>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</si>
  <si>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</si>
  <si>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</si>
  <si>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</si>
  <si>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</si>
  <si>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</si>
  <si>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</si>
  <si>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</si>
  <si>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</si>
  <si>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</si>
  <si>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</si>
  <si>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</si>
  <si>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</si>
  <si>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</si>
  <si>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</si>
  <si>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</si>
  <si>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</si>
  <si>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</si>
  <si>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</si>
  <si>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</si>
  <si>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</si>
  <si>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</si>
  <si>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</si>
  <si>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</si>
  <si>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</si>
  <si>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</si>
  <si>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</si>
  <si>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</si>
  <si>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</si>
  <si>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</si>
  <si>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</si>
  <si>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</si>
  <si>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</si>
  <si>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</si>
  <si>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</si>
  <si>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</si>
  <si>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</si>
  <si>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</si>
  <si>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</si>
  <si>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</si>
  <si>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</si>
  <si>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</si>
  <si>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</si>
  <si>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</si>
  <si>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</si>
  <si>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</si>
  <si>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</si>
  <si>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</si>
  <si>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</si>
  <si>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</si>
  <si>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</si>
  <si>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</si>
  <si>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</si>
  <si>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</si>
  <si>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</si>
  <si>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</si>
  <si>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</si>
  <si>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</si>
  <si>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</si>
  <si>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</si>
  <si>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</si>
  <si>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</si>
  <si>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</si>
  <si>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</si>
  <si>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</si>
  <si>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</si>
  <si>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</si>
  <si>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</si>
  <si>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</si>
  <si>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</si>
  <si>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</si>
  <si>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</si>
  <si>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</si>
  <si>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</si>
  <si>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</si>
  <si>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</si>
  <si>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</si>
  <si>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</si>
  <si>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</si>
  <si>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</si>
  <si>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</si>
  <si>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</si>
  <si>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</si>
  <si>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</si>
  <si>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</si>
  <si>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</si>
  <si>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</si>
  <si>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</si>
  <si>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</si>
  <si>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</si>
  <si>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</si>
  <si>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</si>
  <si>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</si>
  <si>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</si>
  <si>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</si>
  <si>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</si>
  <si>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</si>
  <si>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</si>
  <si>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</si>
  <si>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</si>
  <si>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</si>
  <si>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</si>
  <si>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</si>
  <si>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</si>
  <si>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</si>
  <si>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</si>
  <si>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</si>
  <si>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</si>
  <si>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</si>
  <si>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</si>
  <si>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</si>
  <si>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</si>
  <si>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</si>
  <si>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</si>
  <si>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</si>
  <si>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</si>
  <si>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</si>
  <si>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</si>
  <si>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</si>
  <si>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</si>
  <si>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</si>
  <si>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</si>
  <si>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</si>
  <si>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</si>
  <si>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</si>
  <si>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</si>
  <si>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</si>
  <si>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</si>
  <si>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</si>
  <si>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</si>
  <si>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</si>
  <si>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</si>
  <si>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</si>
  <si>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</si>
  <si>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</si>
  <si>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</si>
  <si>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</si>
  <si>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</si>
  <si>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</si>
  <si>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</si>
  <si>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</si>
  <si>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</si>
  <si>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</si>
  <si>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</si>
  <si>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</si>
  <si>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</si>
  <si>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</si>
  <si>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</si>
  <si>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</si>
  <si>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</si>
  <si>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</si>
  <si>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</si>
  <si>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</si>
  <si>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</si>
  <si>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</si>
  <si>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</si>
  <si>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</si>
  <si>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</si>
  <si>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</si>
  <si>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</si>
  <si>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</si>
  <si>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</si>
  <si>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</si>
  <si>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</si>
  <si>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</si>
  <si>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</si>
  <si>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</si>
  <si>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</si>
  <si>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</si>
  <si>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</si>
  <si>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</si>
  <si>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</si>
  <si>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</si>
  <si>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</si>
  <si>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</si>
  <si>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</si>
  <si>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</si>
  <si>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</si>
  <si>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</si>
  <si>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</si>
  <si>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</si>
  <si>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</si>
  <si>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</si>
  <si>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</si>
  <si>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</si>
  <si>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</si>
  <si>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</si>
  <si>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</si>
  <si>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</si>
  <si>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</si>
  <si>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</si>
  <si>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</si>
  <si>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</si>
  <si>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</si>
  <si>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</si>
  <si>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</si>
  <si>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</si>
  <si>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</si>
  <si>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</si>
  <si>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</si>
  <si>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</si>
  <si>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</si>
  <si>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</si>
  <si>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</si>
  <si>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</si>
  <si>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</si>
  <si>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</si>
  <si>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</si>
  <si>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</si>
  <si>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</si>
  <si>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</si>
  <si>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</si>
  <si>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</si>
  <si>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</si>
  <si>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</si>
  <si>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</si>
  <si>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</si>
  <si>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</si>
  <si>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</si>
  <si>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</si>
  <si>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</si>
  <si>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</si>
  <si>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</si>
  <si>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</si>
  <si>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</si>
  <si>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</si>
  <si>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</si>
  <si>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</si>
  <si>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</si>
  <si>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</si>
  <si>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</si>
  <si>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</si>
  <si>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</si>
  <si>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</si>
  <si>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</si>
  <si>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</si>
  <si>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</si>
  <si>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</si>
  <si>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</si>
  <si>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</si>
  <si>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</si>
  <si>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</si>
  <si>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</si>
  <si>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</si>
  <si>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</si>
  <si>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</si>
  <si>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</si>
  <si>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</si>
  <si>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</si>
  <si>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</si>
  <si>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</si>
  <si>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</si>
  <si>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</si>
  <si>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</si>
  <si>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</si>
  <si>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</si>
  <si>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</si>
  <si>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</si>
  <si>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</si>
  <si>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</si>
  <si>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</si>
  <si>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</si>
  <si>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</si>
  <si>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</si>
  <si>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</si>
  <si>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</si>
  <si>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</si>
  <si>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</si>
  <si>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</si>
  <si>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</si>
  <si>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</si>
  <si>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</si>
  <si>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</si>
  <si>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</si>
  <si>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</si>
  <si>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</si>
  <si>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</si>
  <si>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</si>
  <si>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</si>
  <si>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</si>
  <si>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</si>
  <si>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</si>
  <si>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</si>
  <si>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</si>
  <si>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</si>
  <si>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</si>
  <si>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</si>
  <si>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</si>
  <si>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</si>
  <si>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</si>
  <si>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</si>
  <si>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</si>
  <si>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</si>
  <si>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</si>
  <si>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</si>
  <si>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</si>
  <si>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</si>
  <si>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</si>
  <si>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</si>
  <si>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</si>
  <si>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</si>
  <si>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</si>
  <si>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</si>
  <si>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</si>
  <si>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</si>
  <si>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</si>
  <si>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</si>
  <si>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</si>
  <si>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</si>
  <si>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</si>
  <si>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</si>
  <si>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</si>
  <si>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</si>
  <si>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</si>
  <si>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</si>
  <si>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</si>
  <si>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</si>
  <si>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</si>
  <si>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</si>
  <si>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</si>
  <si>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</si>
  <si>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</si>
  <si>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</si>
  <si>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</si>
  <si>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</si>
  <si>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</si>
  <si>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</si>
  <si>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</si>
  <si>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</si>
  <si>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</si>
  <si>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</si>
  <si>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</si>
  <si>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</si>
  <si>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</si>
  <si>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</si>
  <si>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</si>
  <si>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</si>
  <si>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</si>
  <si>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</si>
  <si>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</si>
  <si>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</si>
  <si>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</si>
  <si>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</si>
  <si>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</si>
  <si>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</si>
  <si>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</si>
  <si>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</si>
  <si>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</si>
  <si>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</si>
  <si>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</si>
  <si>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</si>
  <si>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</si>
  <si>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</si>
  <si>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</si>
  <si>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</si>
  <si>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</si>
  <si>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</si>
  <si>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</si>
  <si>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</si>
  <si>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</si>
  <si>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</si>
  <si>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</si>
  <si>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</si>
  <si>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</si>
  <si>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</si>
  <si>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</si>
  <si>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</si>
  <si>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</si>
  <si>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</si>
  <si>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</si>
  <si>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</si>
  <si>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</si>
  <si>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</si>
  <si>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</si>
  <si>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</si>
  <si>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</si>
  <si>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</si>
  <si>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</si>
  <si>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</si>
  <si>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</si>
  <si>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</si>
  <si>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</si>
  <si>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</si>
  <si>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</si>
  <si>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</si>
  <si>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</si>
  <si>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</si>
  <si>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</si>
  <si>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</si>
  <si>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</si>
  <si>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</si>
  <si>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</si>
  <si>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</si>
  <si>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</si>
  <si>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</si>
  <si>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</si>
  <si>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</si>
  <si>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</si>
  <si>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</si>
  <si>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</si>
  <si>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</si>
  <si>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</si>
  <si>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</si>
  <si>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</si>
  <si>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</si>
  <si>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</si>
  <si>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</si>
  <si>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</si>
  <si>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</si>
  <si>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</si>
  <si>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</si>
  <si>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</si>
  <si>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</si>
  <si>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</si>
  <si>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</si>
  <si>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</si>
  <si>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</si>
  <si>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</si>
  <si>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</si>
  <si>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</si>
  <si>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</si>
  <si>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</si>
  <si>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</si>
  <si>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</si>
  <si>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</si>
  <si>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</si>
  <si>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</si>
  <si>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</si>
  <si>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</si>
  <si>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</si>
  <si>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</si>
  <si>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</si>
  <si>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</si>
  <si>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</si>
  <si>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</si>
  <si>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</si>
  <si>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</si>
  <si>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</si>
  <si>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</si>
  <si>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</si>
  <si>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</si>
  <si>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</si>
  <si>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</si>
  <si>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</si>
  <si>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</si>
  <si>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</si>
  <si>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</si>
  <si>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</si>
  <si>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</si>
  <si>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</si>
  <si>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</si>
  <si>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</si>
  <si>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</si>
  <si>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</si>
  <si>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</si>
  <si>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</si>
  <si>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</si>
  <si>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</si>
  <si>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</si>
  <si>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</si>
  <si>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</si>
  <si>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</si>
  <si>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</si>
  <si>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</si>
  <si>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</si>
  <si>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</si>
  <si>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</si>
  <si>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</si>
  <si>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</si>
  <si>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</si>
  <si>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</si>
  <si>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</si>
  <si>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</si>
  <si>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</si>
  <si>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</si>
  <si>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</si>
  <si>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</si>
  <si>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</si>
  <si>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</si>
  <si>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</si>
  <si>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</si>
  <si>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</si>
  <si>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</si>
  <si>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</si>
  <si>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</si>
  <si>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</si>
  <si>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</si>
  <si>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</si>
  <si>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</si>
  <si>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</si>
  <si>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</si>
  <si>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</si>
  <si>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</si>
  <si>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</si>
  <si>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</si>
  <si>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</si>
  <si>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</si>
  <si>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</si>
  <si>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</si>
  <si>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</si>
  <si>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</si>
  <si>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</si>
  <si>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</si>
  <si>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</si>
  <si>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</si>
  <si>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</si>
  <si>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</si>
  <si>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</si>
  <si>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</si>
  <si>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</si>
  <si>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</si>
  <si>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</si>
  <si>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</si>
  <si>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</si>
  <si>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</si>
  <si>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</si>
  <si>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</si>
  <si>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</si>
  <si>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</si>
  <si>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</si>
  <si>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</si>
  <si>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</si>
  <si>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</si>
  <si>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</si>
  <si>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</si>
  <si>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</si>
  <si>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</si>
  <si>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</si>
  <si>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</si>
  <si>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</si>
  <si>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</si>
  <si>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</si>
  <si>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</si>
  <si>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</si>
  <si>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</si>
  <si>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</si>
  <si>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</si>
  <si>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</si>
  <si>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</si>
  <si>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</si>
  <si>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</si>
  <si>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</si>
  <si>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</si>
  <si>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</si>
  <si>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</si>
  <si>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</si>
  <si>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</si>
  <si>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</si>
  <si>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</si>
  <si>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</si>
  <si>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</si>
  <si>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</si>
  <si>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</si>
  <si>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</si>
  <si>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</si>
  <si>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</si>
  <si>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</si>
  <si>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</si>
  <si>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</si>
  <si>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</si>
  <si>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</si>
  <si>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</si>
  <si>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</si>
  <si>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</si>
  <si>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</si>
  <si>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</si>
  <si>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</si>
  <si>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</si>
  <si>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</si>
  <si>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</si>
  <si>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</si>
  <si>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</si>
  <si>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</si>
  <si>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</si>
  <si>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</si>
  <si>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</si>
  <si>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</si>
  <si>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</si>
  <si>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</si>
  <si>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</si>
  <si>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</si>
  <si>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</si>
  <si>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</si>
  <si>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</si>
  <si>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</si>
  <si>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</si>
  <si>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</si>
  <si>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</si>
  <si>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</si>
  <si>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</si>
  <si>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</si>
  <si>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</si>
  <si>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</si>
  <si>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</si>
  <si>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</si>
  <si>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</si>
  <si>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</si>
  <si>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</si>
  <si>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</si>
  <si>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</si>
  <si>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</si>
  <si>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</si>
  <si>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</si>
  <si>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</si>
  <si>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</si>
  <si>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</si>
  <si>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</si>
  <si>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</si>
  <si>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</si>
  <si>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</si>
  <si>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</si>
  <si>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</si>
  <si>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</si>
  <si>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</si>
  <si>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</si>
  <si>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</si>
  <si>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</si>
  <si>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</si>
  <si>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</si>
  <si>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</si>
  <si>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</si>
  <si>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</si>
  <si>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</si>
  <si>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</si>
  <si>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</si>
  <si>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</si>
  <si>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</si>
  <si>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</si>
  <si>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</si>
  <si>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</si>
  <si>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</si>
  <si>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</si>
  <si>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</si>
  <si>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</si>
  <si>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</si>
  <si>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</si>
  <si>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</si>
  <si>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</si>
  <si>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</si>
  <si>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</si>
  <si>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</si>
  <si>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</si>
  <si>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</si>
  <si>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</si>
  <si>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</si>
  <si>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</si>
  <si>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</si>
  <si>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</si>
  <si>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</si>
  <si>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</si>
  <si>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</si>
  <si>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</si>
  <si>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</si>
  <si>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</si>
  <si>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</si>
  <si>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</si>
  <si>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</si>
  <si>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</si>
  <si>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</si>
  <si>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</si>
  <si>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</si>
  <si>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</si>
  <si>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</si>
  <si>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</si>
  <si>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</si>
  <si>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</si>
  <si>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</si>
  <si>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</si>
  <si>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</si>
  <si>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</si>
  <si>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</si>
  <si>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</si>
  <si>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</si>
  <si>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</si>
  <si>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</si>
  <si>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</si>
  <si>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</si>
  <si>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</si>
  <si>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</si>
  <si>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</si>
  <si>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</si>
  <si>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</si>
  <si>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</si>
  <si>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</si>
  <si>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</si>
  <si>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</si>
  <si>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</si>
  <si>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</si>
  <si>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</si>
  <si>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</si>
  <si>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</si>
  <si>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</si>
  <si>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</si>
  <si>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</si>
  <si>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</si>
  <si>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</si>
  <si>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</si>
  <si>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</si>
  <si>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</si>
  <si>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</si>
  <si>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</si>
  <si>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</si>
  <si>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</si>
  <si>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</si>
  <si>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</si>
  <si>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</si>
  <si>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</si>
  <si>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</si>
  <si>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</si>
  <si>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</si>
  <si>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</si>
  <si>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</si>
  <si>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</si>
  <si>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</si>
  <si>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</si>
  <si>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</si>
  <si>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</si>
  <si>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</si>
  <si>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</si>
  <si>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</si>
  <si>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</si>
  <si>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</si>
  <si>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</si>
  <si>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</si>
  <si>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</si>
  <si>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</si>
  <si>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</si>
  <si>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</si>
  <si>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</si>
  <si>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</si>
  <si>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</si>
  <si>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</si>
  <si>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</si>
  <si>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</si>
  <si>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</si>
  <si>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</si>
  <si>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</si>
  <si>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</si>
  <si>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</si>
  <si>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</si>
  <si>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</si>
  <si>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</si>
  <si>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</si>
  <si>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</si>
  <si>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</si>
  <si>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</si>
  <si>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</si>
  <si>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</si>
  <si>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</si>
  <si>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</si>
  <si>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</si>
  <si>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</si>
  <si>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</si>
  <si>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</si>
  <si>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</si>
  <si>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</si>
  <si>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</si>
  <si>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</si>
  <si>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</si>
  <si>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</si>
  <si>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</si>
  <si>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</si>
  <si>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</si>
  <si>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</si>
  <si>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</si>
  <si>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</si>
  <si>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</si>
  <si>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</si>
  <si>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</si>
  <si>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</si>
  <si>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</si>
  <si>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</si>
  <si>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</si>
  <si>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</si>
  <si>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</si>
  <si>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</si>
  <si>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</si>
  <si>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</si>
  <si>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</si>
  <si>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</si>
  <si>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</si>
  <si>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</si>
  <si>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</si>
  <si>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</si>
  <si>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</si>
  <si>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</si>
  <si>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</si>
  <si>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</si>
  <si>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</si>
  <si>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</si>
  <si>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</si>
  <si>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</si>
  <si>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</si>
  <si>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</si>
  <si>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</si>
  <si>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</si>
  <si>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</si>
  <si>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</si>
  <si>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</si>
  <si>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</si>
  <si>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</si>
  <si>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</si>
  <si>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</si>
  <si>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</si>
  <si>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</si>
  <si>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</si>
  <si>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</si>
  <si>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</si>
  <si>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</si>
  <si>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</si>
  <si>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</si>
  <si>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</si>
  <si>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</si>
  <si>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</si>
  <si>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</si>
  <si>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</si>
  <si>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</si>
  <si>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</si>
  <si>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</si>
  <si>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</si>
  <si>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</si>
  <si>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</si>
  <si>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</si>
  <si>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</si>
  <si>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</si>
  <si>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</si>
  <si>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</si>
  <si>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</si>
  <si>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</si>
  <si>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</si>
  <si>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</si>
  <si>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</si>
  <si>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</si>
  <si>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</si>
  <si>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</si>
  <si>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</si>
  <si>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</si>
  <si>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</si>
  <si>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</si>
  <si>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</si>
  <si>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</si>
  <si>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</si>
  <si>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</si>
  <si>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</si>
  <si>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</si>
  <si>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</si>
  <si>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</si>
  <si>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</si>
  <si>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</si>
  <si>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</si>
  <si>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</si>
  <si>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</si>
  <si>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</si>
  <si>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</si>
  <si>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</si>
  <si>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</si>
  <si>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</si>
  <si>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</si>
  <si>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</si>
  <si>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</si>
  <si>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</si>
  <si>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</si>
  <si>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</si>
  <si>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</si>
  <si>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</si>
  <si>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</si>
  <si>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</si>
  <si>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</si>
  <si>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</si>
  <si>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</si>
  <si>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</si>
  <si>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</si>
  <si>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</si>
  <si>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</si>
  <si>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</si>
  <si>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</si>
  <si>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</si>
  <si>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</si>
  <si>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</si>
  <si>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</si>
  <si>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</si>
  <si>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</si>
  <si>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</si>
  <si>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</si>
  <si>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</si>
  <si>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</si>
  <si>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</si>
  <si>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</si>
  <si>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</si>
  <si>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</si>
  <si>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</si>
  <si>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</si>
  <si>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</si>
  <si>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</si>
  <si>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</si>
  <si>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</si>
  <si>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</si>
  <si>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</si>
  <si>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</si>
  <si>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</si>
  <si>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</si>
  <si>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</si>
  <si>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</si>
  <si>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</si>
  <si>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</si>
  <si>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</si>
  <si>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</si>
  <si>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</si>
  <si>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</si>
  <si>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</si>
  <si>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</si>
  <si>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</si>
  <si>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</si>
  <si>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</si>
  <si>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</si>
  <si>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</si>
  <si>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</si>
  <si>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</si>
  <si>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</si>
  <si>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</si>
  <si>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</si>
  <si>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</si>
  <si>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</si>
  <si>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</si>
  <si>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</si>
  <si>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</si>
  <si>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</si>
  <si>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</si>
  <si>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</si>
  <si>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</si>
  <si>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</si>
  <si>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</si>
  <si>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</si>
  <si>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</si>
  <si>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</si>
  <si>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</si>
  <si>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</si>
  <si>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</si>
  <si>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</si>
  <si>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</si>
  <si>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</si>
  <si>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</si>
  <si>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</si>
  <si>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</si>
  <si>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</si>
  <si>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</si>
  <si>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</si>
  <si>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</si>
  <si>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</si>
  <si>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</si>
  <si>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</si>
  <si>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</si>
  <si>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</si>
  <si>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</si>
  <si>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</si>
  <si>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</si>
  <si>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</si>
  <si>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</si>
  <si>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</si>
  <si>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</si>
  <si>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</si>
  <si>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</si>
  <si>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</si>
  <si>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</si>
  <si>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</si>
  <si>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</si>
  <si>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</si>
  <si>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</si>
  <si>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</si>
  <si>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</si>
  <si>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</si>
  <si>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</si>
  <si>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</si>
  <si>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</si>
  <si>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</si>
  <si>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</si>
  <si>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</si>
  <si>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</si>
  <si>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</si>
  <si>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</si>
  <si>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</si>
  <si>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</si>
  <si>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</si>
  <si>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</si>
  <si>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</si>
  <si>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</si>
  <si>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</si>
  <si>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</si>
  <si>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</si>
  <si>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</si>
  <si>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</si>
  <si>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</si>
  <si>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</si>
  <si>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</si>
  <si>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</si>
  <si>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</si>
  <si>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</si>
  <si>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</si>
  <si>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</si>
  <si>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</si>
  <si>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</si>
  <si>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</si>
  <si>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</si>
  <si>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</si>
  <si>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</si>
  <si>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</si>
  <si>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</si>
  <si>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</si>
  <si>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</si>
  <si>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</si>
  <si>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</si>
  <si>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</si>
  <si>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</si>
  <si>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</si>
  <si>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</si>
  <si>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</si>
  <si>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</si>
  <si>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</si>
  <si>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</si>
  <si>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</si>
  <si>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</si>
  <si>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</si>
  <si>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</si>
  <si>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</si>
  <si>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</si>
  <si>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</si>
  <si>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</si>
  <si>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</si>
  <si>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</si>
  <si>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</si>
  <si>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</si>
  <si>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</si>
  <si>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</si>
  <si>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</si>
  <si>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</si>
  <si>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</si>
  <si>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</si>
  <si>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</si>
  <si>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</si>
  <si>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</si>
  <si>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</si>
  <si>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</si>
  <si>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</si>
  <si>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</si>
  <si>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</si>
  <si>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</si>
  <si>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</si>
  <si>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</si>
  <si>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</si>
  <si>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</si>
  <si>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</si>
  <si>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</si>
  <si>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</si>
  <si>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</si>
  <si>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</si>
  <si>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</si>
  <si>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</si>
  <si>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</si>
  <si>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</si>
  <si>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</si>
  <si>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</si>
  <si>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</si>
  <si>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</si>
  <si>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</si>
  <si>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</si>
  <si>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</si>
  <si>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</si>
  <si>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</si>
  <si>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</si>
  <si>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</si>
  <si>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</si>
  <si>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</si>
  <si>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</si>
  <si>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</si>
  <si>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</si>
  <si>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</si>
  <si>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</si>
  <si>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</si>
  <si>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</si>
  <si>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</si>
  <si>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</si>
  <si>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</si>
  <si>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</si>
  <si>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</si>
  <si>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</si>
  <si>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</si>
  <si>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</si>
  <si>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</si>
  <si>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</si>
  <si>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</si>
  <si>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</si>
  <si>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</si>
  <si>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</si>
  <si>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</si>
  <si>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</si>
  <si>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</si>
  <si>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</si>
  <si>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</si>
  <si>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</si>
  <si>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</si>
  <si>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</si>
  <si>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</si>
  <si>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</si>
  <si>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</si>
  <si>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</si>
  <si>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</si>
  <si>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</si>
  <si>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</si>
  <si>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</si>
  <si>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</si>
  <si>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</si>
  <si>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</si>
  <si>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</si>
  <si>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</si>
  <si>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</si>
  <si>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</si>
  <si>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</si>
  <si>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</si>
  <si>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</si>
  <si>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</si>
  <si>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</si>
  <si>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</si>
  <si>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</si>
  <si>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</si>
  <si>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</si>
  <si>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</si>
  <si>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</si>
  <si>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</si>
  <si>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</si>
  <si>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</si>
  <si>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</si>
  <si>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</si>
  <si>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</si>
  <si>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</si>
  <si>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</si>
  <si>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</si>
  <si>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</si>
  <si>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</si>
  <si>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</si>
  <si>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</si>
  <si>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</si>
  <si>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</si>
  <si>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</si>
  <si>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</si>
  <si>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</si>
  <si>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</si>
  <si>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</si>
  <si>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</si>
  <si>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</si>
  <si>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</si>
  <si>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</si>
  <si>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</si>
  <si>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</si>
  <si>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</si>
  <si>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</si>
  <si>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</si>
  <si>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</si>
  <si>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</si>
  <si>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</si>
  <si>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</si>
  <si>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</si>
  <si>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</si>
  <si>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</si>
  <si>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</si>
  <si>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</si>
  <si>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</si>
  <si>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</si>
  <si>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</si>
  <si>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</si>
  <si>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</si>
  <si>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</si>
  <si>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</si>
  <si>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</si>
  <si>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</si>
  <si>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</si>
  <si>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</si>
  <si>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</si>
  <si>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</si>
  <si>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</si>
  <si>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</si>
  <si>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</si>
  <si>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</si>
  <si>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</si>
  <si>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</si>
  <si>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</si>
  <si>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</si>
  <si>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</si>
  <si>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</si>
  <si>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</si>
  <si>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</si>
  <si>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</si>
  <si>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</si>
  <si>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</si>
  <si>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</si>
  <si>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</si>
  <si>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</si>
  <si>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</si>
  <si>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</si>
  <si>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</si>
  <si>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</si>
  <si>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</si>
  <si>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</si>
  <si>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</si>
  <si>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</si>
  <si>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</si>
  <si>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</si>
  <si>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</si>
  <si>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</si>
  <si>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</si>
  <si>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</si>
  <si>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</si>
  <si>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</si>
  <si>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</si>
  <si>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</si>
  <si>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</si>
  <si>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</si>
  <si>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</si>
  <si>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</si>
  <si>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</si>
  <si>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</si>
  <si>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</si>
  <si>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</si>
  <si>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</si>
  <si>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</si>
  <si>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</si>
  <si>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</si>
  <si>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</si>
  <si>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</si>
  <si>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</si>
  <si>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</si>
  <si>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</si>
  <si>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</si>
  <si>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</si>
  <si>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</si>
  <si>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</si>
  <si>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</si>
  <si>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</si>
  <si>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</si>
  <si>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</si>
  <si>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</si>
  <si>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</si>
  <si>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</si>
  <si>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</si>
  <si>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</si>
  <si>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</si>
  <si>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</si>
  <si>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</si>
  <si>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</si>
  <si>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</si>
  <si>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</si>
  <si>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</si>
  <si>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</si>
  <si>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</si>
  <si>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</si>
  <si>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</si>
  <si>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</si>
  <si>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</si>
  <si>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</si>
  <si>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</si>
  <si>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</si>
  <si>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</si>
  <si>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</si>
  <si>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</si>
  <si>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</si>
  <si>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</si>
  <si>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</si>
  <si>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</si>
  <si>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</si>
  <si>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</si>
  <si>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</si>
  <si>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</si>
  <si>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</si>
  <si>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</si>
  <si>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</si>
  <si>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</si>
  <si>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</si>
  <si>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</si>
  <si>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</si>
  <si>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</si>
  <si>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</si>
  <si>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</si>
  <si>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</si>
  <si>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</si>
  <si>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</si>
  <si>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</si>
  <si>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</si>
  <si>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</si>
  <si>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</si>
  <si>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</si>
  <si>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</si>
  <si>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</si>
  <si>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</si>
  <si>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</si>
  <si>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</si>
  <si>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</si>
  <si>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</si>
  <si>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</si>
  <si>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</si>
  <si>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</si>
  <si>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</si>
  <si>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</si>
  <si>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</si>
  <si>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</si>
  <si>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</si>
  <si>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</si>
  <si>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</si>
  <si>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</si>
  <si>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</si>
  <si>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</si>
  <si>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</si>
  <si>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</si>
  <si>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</si>
  <si>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</si>
  <si>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</si>
  <si>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</si>
  <si>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</si>
  <si>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</si>
  <si>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</si>
  <si>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</si>
  <si>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</si>
  <si>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</si>
  <si>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</si>
  <si>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</si>
  <si>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</si>
  <si>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</si>
  <si>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</si>
  <si>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</si>
  <si>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</si>
  <si>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</si>
  <si>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</si>
  <si>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</si>
  <si>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</si>
  <si>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</si>
  <si>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</si>
  <si>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</si>
  <si>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</si>
  <si>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</si>
  <si>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</si>
  <si>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</si>
  <si>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</si>
  <si>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</si>
  <si>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</si>
  <si>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</si>
  <si>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</si>
  <si>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</si>
  <si>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</si>
  <si>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</si>
  <si>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</si>
  <si>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</si>
  <si>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</si>
  <si>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</si>
  <si>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</si>
  <si>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</si>
  <si>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</si>
  <si>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</si>
  <si>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</si>
  <si>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</si>
  <si>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</si>
  <si>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</si>
  <si>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</si>
  <si>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</si>
  <si>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</si>
  <si>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</si>
  <si>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</si>
  <si>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</si>
  <si>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</si>
  <si>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</si>
  <si>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</si>
  <si>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</si>
  <si>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</si>
  <si>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</si>
  <si>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</si>
  <si>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</si>
  <si>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</si>
  <si>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</si>
  <si>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</si>
  <si>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</si>
  <si>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</si>
  <si>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</si>
  <si>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</si>
  <si>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</si>
  <si>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</si>
  <si>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</si>
  <si>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</si>
  <si>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</si>
  <si>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</si>
  <si>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</si>
  <si>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</si>
  <si>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</si>
  <si>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</si>
  <si>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</si>
  <si>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</si>
  <si>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</si>
  <si>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</si>
  <si>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</si>
  <si>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</si>
  <si>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</si>
  <si>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</si>
  <si>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</si>
  <si>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</si>
  <si>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</si>
  <si>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</si>
  <si>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</si>
  <si>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</si>
  <si>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</si>
  <si>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</si>
  <si>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</si>
  <si>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</si>
  <si>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</si>
  <si>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</si>
  <si>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</si>
  <si>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</si>
  <si>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</si>
  <si>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</si>
  <si>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</si>
  <si>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</si>
  <si>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</si>
  <si>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</si>
  <si>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</si>
  <si>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</si>
  <si>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</si>
  <si>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</si>
  <si>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</si>
  <si>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</si>
  <si>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</si>
  <si>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</si>
  <si>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</si>
  <si>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</si>
  <si>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</si>
  <si>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</si>
  <si>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</si>
  <si>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</si>
  <si>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</si>
  <si>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</si>
  <si>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</si>
  <si>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</si>
  <si>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</si>
  <si>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</si>
  <si>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</si>
  <si>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</si>
  <si>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</si>
  <si>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</si>
  <si>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</si>
  <si>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</si>
  <si>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</si>
  <si>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</si>
  <si>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</si>
  <si>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</si>
  <si>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</si>
  <si>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</si>
  <si>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</si>
  <si>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</si>
  <si>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</si>
  <si>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</si>
  <si>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</si>
  <si>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</si>
  <si>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</si>
  <si>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</si>
  <si>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</si>
  <si>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</si>
  <si>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</si>
  <si>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</si>
  <si>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</si>
  <si>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</si>
  <si>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</si>
  <si>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</si>
  <si>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</si>
  <si>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</si>
  <si>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</si>
  <si>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</si>
  <si>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</si>
  <si>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</si>
  <si>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</si>
  <si>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</si>
  <si>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</si>
  <si>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</si>
  <si>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</si>
  <si>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</si>
  <si>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</si>
  <si>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</si>
  <si>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</si>
  <si>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</si>
  <si>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</si>
  <si>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</si>
  <si>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</si>
  <si>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</si>
  <si>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</si>
  <si>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</si>
  <si>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</si>
  <si>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</si>
  <si>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</si>
  <si>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</si>
  <si>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</si>
  <si>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</si>
  <si>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</si>
  <si>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</si>
  <si>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</si>
  <si>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</si>
  <si>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</si>
  <si>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</si>
  <si>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</si>
  <si>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</si>
  <si>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</si>
  <si>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</si>
  <si>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</si>
  <si>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</si>
  <si>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</si>
  <si>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</si>
  <si>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</si>
  <si>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</si>
  <si>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</si>
  <si>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</si>
  <si>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</si>
  <si>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</si>
  <si>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</si>
  <si>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</si>
  <si>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</si>
  <si>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</si>
  <si>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</si>
  <si>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</si>
  <si>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</si>
  <si>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</si>
  <si>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</si>
  <si>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</si>
  <si>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</si>
  <si>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</si>
  <si>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</si>
  <si>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</si>
  <si>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</si>
  <si>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</si>
  <si>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</si>
  <si>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</si>
  <si>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</si>
  <si>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</si>
  <si>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</si>
  <si>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</si>
  <si>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</si>
  <si>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</si>
  <si>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</si>
  <si>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</si>
  <si>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</si>
  <si>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</si>
  <si>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</si>
  <si>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</si>
  <si>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</si>
  <si>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</si>
  <si>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</si>
  <si>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</si>
  <si>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</si>
  <si>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</si>
  <si>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</si>
  <si>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</si>
  <si>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</si>
  <si>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</si>
  <si>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</si>
  <si>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</si>
  <si>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</si>
  <si>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</si>
  <si>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</si>
  <si>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</si>
  <si>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</si>
  <si>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</si>
  <si>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</si>
  <si>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</si>
  <si>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</si>
  <si>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</si>
  <si>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</si>
  <si>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</si>
  <si>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</si>
  <si>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</si>
  <si>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</si>
  <si>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</si>
  <si>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</si>
  <si>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</si>
  <si>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</si>
  <si>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</si>
  <si>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</si>
  <si>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</si>
  <si>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</si>
  <si>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</si>
  <si>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</si>
  <si>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</si>
  <si>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</si>
  <si>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</si>
  <si>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</si>
  <si>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</si>
  <si>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</si>
  <si>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</si>
  <si>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</si>
  <si>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</si>
  <si>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</si>
  <si>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</si>
  <si>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</si>
  <si>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</si>
  <si>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</si>
  <si>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</si>
  <si>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</si>
  <si>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</si>
  <si>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</si>
  <si>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</si>
  <si>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</si>
  <si>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</si>
  <si>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</si>
  <si>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</si>
  <si>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</si>
  <si>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</si>
  <si>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</si>
  <si>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</si>
  <si>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</si>
  <si>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</si>
  <si>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</si>
  <si>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</si>
  <si>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</si>
  <si>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</si>
  <si>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</si>
  <si>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</si>
  <si>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</si>
  <si>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</si>
  <si>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</si>
  <si>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</si>
  <si>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</si>
  <si>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</si>
  <si>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</si>
  <si>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</si>
  <si>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</si>
  <si>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</si>
  <si>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</si>
  <si>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</si>
  <si>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</si>
  <si>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</si>
  <si>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</si>
  <si>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</si>
  <si>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</si>
  <si>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</si>
  <si>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</si>
  <si>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</si>
  <si>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</si>
  <si>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</si>
  <si>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</si>
  <si>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</si>
  <si>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</si>
  <si>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</si>
  <si>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</si>
  <si>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</si>
  <si>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</si>
  <si>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</si>
  <si>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</si>
  <si>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</si>
  <si>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</si>
  <si>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</si>
  <si>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</si>
  <si>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</si>
  <si>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</si>
  <si>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</si>
  <si>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</si>
  <si>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</si>
  <si>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</si>
  <si>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</si>
  <si>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</si>
  <si>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</si>
  <si>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</si>
  <si>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</si>
  <si>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</si>
  <si>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</si>
  <si>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</si>
  <si>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</si>
  <si>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</si>
  <si>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</si>
  <si>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</si>
  <si>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</si>
  <si>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</si>
  <si>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</si>
  <si>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</si>
  <si>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</si>
  <si>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</si>
  <si>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</si>
  <si>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</si>
  <si>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</si>
  <si>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</si>
  <si>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</si>
  <si>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</si>
  <si>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</si>
  <si>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</si>
  <si>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</si>
  <si>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</si>
  <si>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</si>
  <si>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</si>
  <si>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</si>
  <si>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</si>
  <si>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</si>
  <si>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</si>
  <si>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</si>
  <si>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</si>
  <si>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</si>
  <si>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</si>
  <si>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</si>
  <si>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</si>
  <si>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</si>
  <si>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</si>
  <si>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</si>
  <si>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</si>
  <si>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</si>
  <si>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</si>
  <si>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</si>
  <si>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</si>
  <si>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</si>
  <si>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</si>
  <si>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</si>
  <si>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</si>
  <si>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</si>
  <si>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</si>
  <si>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</si>
  <si>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</si>
  <si>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</si>
  <si>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</si>
  <si>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</si>
  <si>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</si>
  <si>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</si>
  <si>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</si>
  <si>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</si>
  <si>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</si>
  <si>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</si>
  <si>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</si>
  <si>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</si>
  <si>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</si>
  <si>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</si>
  <si>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</si>
  <si>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</si>
  <si>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</si>
  <si>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</si>
  <si>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</si>
  <si>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</si>
  <si>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</si>
  <si>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</si>
  <si>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</si>
  <si>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</si>
  <si>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</si>
  <si>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</si>
  <si>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</si>
  <si>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</si>
  <si>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</si>
  <si>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</si>
  <si>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</si>
  <si>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</si>
  <si>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</si>
  <si>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</si>
  <si>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</si>
  <si>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</si>
  <si>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</si>
  <si>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</si>
  <si>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</si>
  <si>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</si>
  <si>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</si>
  <si>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</si>
  <si>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</si>
  <si>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</si>
  <si>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</si>
  <si>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</si>
  <si>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</si>
  <si>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</si>
  <si>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</si>
  <si>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</si>
  <si>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</si>
  <si>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</si>
  <si>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</si>
  <si>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</si>
  <si>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</si>
  <si>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</si>
  <si>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</si>
  <si>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</si>
  <si>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</si>
  <si>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</si>
  <si>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</si>
  <si>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</si>
  <si>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</si>
  <si>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</si>
  <si>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</si>
  <si>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</si>
  <si>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</si>
  <si>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</si>
  <si>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</si>
  <si>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</si>
  <si>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</si>
  <si>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</si>
  <si>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</si>
  <si>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</si>
  <si>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</si>
  <si>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</si>
  <si>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</si>
  <si>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</si>
  <si>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</si>
  <si>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</si>
  <si>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</si>
  <si>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</si>
  <si>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</si>
  <si>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</si>
  <si>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</si>
  <si>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</si>
  <si>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</si>
  <si>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</si>
  <si>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</si>
  <si>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</si>
  <si>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</si>
  <si>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</si>
  <si>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</si>
  <si>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</si>
  <si>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</si>
  <si>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</si>
  <si>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</si>
  <si>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</si>
  <si>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</si>
  <si>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</si>
  <si>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</si>
  <si>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</si>
  <si>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</si>
  <si>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</si>
  <si>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</si>
  <si>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</si>
  <si>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</si>
  <si>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</si>
  <si>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</si>
  <si>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</si>
  <si>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</si>
  <si>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</si>
  <si>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</si>
  <si>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</si>
  <si>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</si>
  <si>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</si>
  <si>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</si>
  <si>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</si>
  <si>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</si>
  <si>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</si>
  <si>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</si>
  <si>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</si>
  <si>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</si>
  <si>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</si>
  <si>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</si>
  <si>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</si>
  <si>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</si>
  <si>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</si>
  <si>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</si>
  <si>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</si>
  <si>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</si>
  <si>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</si>
  <si>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</si>
  <si>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</si>
  <si>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</si>
  <si>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</si>
  <si>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</si>
  <si>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</si>
  <si>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</si>
  <si>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</si>
  <si>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</si>
  <si>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</si>
  <si>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</si>
  <si>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</si>
  <si>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</si>
  <si>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</si>
  <si>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</si>
  <si>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</si>
  <si>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</si>
  <si>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</si>
  <si>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</si>
  <si>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</si>
  <si>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</si>
  <si>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</si>
  <si>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</si>
  <si>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</si>
  <si>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</si>
  <si>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</si>
  <si>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</si>
  <si>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</si>
  <si>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</si>
  <si>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</si>
  <si>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</si>
  <si>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</si>
  <si>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</si>
  <si>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</si>
  <si>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</si>
  <si>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</si>
  <si>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</si>
  <si>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</si>
  <si>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</si>
  <si>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</si>
  <si>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</si>
  <si>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</si>
  <si>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</si>
  <si>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</si>
  <si>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</si>
  <si>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</si>
  <si>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</si>
  <si>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</si>
  <si>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</si>
  <si>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</si>
  <si>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</si>
  <si>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</si>
  <si>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</si>
  <si>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</si>
  <si>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</si>
  <si>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</si>
  <si>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</si>
  <si>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</si>
  <si>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</si>
  <si>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</si>
  <si>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</si>
  <si>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</si>
  <si>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</si>
  <si>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</si>
  <si>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</si>
  <si>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</si>
  <si>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</si>
  <si>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</si>
  <si>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</si>
  <si>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</si>
  <si>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</si>
  <si>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</si>
  <si>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</si>
  <si>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</si>
  <si>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</si>
  <si>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</si>
  <si>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</si>
  <si>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</si>
  <si>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</si>
  <si>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</si>
  <si>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</si>
  <si>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</si>
  <si>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</si>
  <si>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</si>
  <si>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</si>
  <si>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</si>
  <si>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</si>
  <si>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</si>
  <si>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</si>
  <si>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</si>
  <si>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</si>
  <si>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</si>
  <si>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</si>
  <si>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</si>
  <si>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</si>
  <si>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</si>
  <si>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</si>
  <si>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</si>
  <si>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</si>
  <si>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</si>
  <si>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</si>
  <si>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</si>
  <si>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</si>
  <si>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</si>
  <si>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</si>
  <si>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</si>
  <si>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</si>
  <si>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</si>
  <si>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</si>
  <si>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</si>
  <si>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</si>
  <si>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</si>
  <si>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</si>
  <si>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</si>
  <si>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</si>
  <si>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</si>
  <si>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</si>
  <si>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</si>
  <si>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</si>
  <si>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</si>
  <si>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</si>
  <si>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</si>
  <si>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</si>
  <si>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</si>
  <si>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</si>
  <si>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</si>
  <si>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</si>
  <si>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</si>
  <si>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</si>
  <si>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</si>
  <si>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</si>
  <si>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</si>
  <si>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</si>
  <si>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</si>
  <si>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</si>
  <si>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</si>
  <si>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</si>
  <si>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</si>
  <si>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</si>
  <si>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</si>
  <si>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</si>
  <si>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</si>
  <si>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</si>
  <si>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</si>
  <si>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</si>
  <si>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</si>
  <si>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</si>
  <si>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</si>
  <si>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</si>
  <si>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</si>
  <si>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</si>
  <si>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</si>
  <si>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</si>
  <si>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</si>
  <si>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</si>
  <si>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</si>
  <si>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</si>
  <si>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</si>
  <si>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</si>
  <si>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</si>
  <si>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</si>
  <si>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</si>
  <si>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</si>
  <si>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</si>
  <si>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</si>
  <si>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</si>
  <si>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</si>
  <si>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</si>
  <si>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</si>
  <si>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</si>
  <si>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</si>
  <si>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</si>
  <si>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</si>
  <si>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</si>
  <si>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</si>
  <si>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</si>
  <si>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</si>
  <si>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</si>
  <si>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</si>
  <si>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</si>
  <si>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</si>
  <si>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</si>
  <si>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</si>
  <si>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</si>
  <si>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</si>
  <si>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</si>
  <si>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</si>
  <si>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</si>
  <si>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</si>
  <si>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</si>
  <si>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</si>
  <si>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</si>
  <si>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</si>
  <si>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</si>
  <si>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</si>
  <si>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</si>
  <si>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</si>
  <si>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</si>
  <si>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</si>
  <si>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</si>
  <si>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</si>
  <si>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</si>
  <si>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</si>
  <si>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</si>
  <si>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</si>
  <si>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</si>
  <si>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</si>
  <si>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</si>
  <si>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</si>
  <si>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</si>
  <si>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</si>
  <si>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</si>
  <si>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</si>
  <si>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</si>
  <si>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</si>
  <si>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</si>
  <si>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</si>
  <si>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</si>
  <si>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</si>
  <si>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</si>
  <si>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</si>
  <si>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</si>
  <si>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</si>
  <si>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</si>
  <si>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</si>
  <si>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</si>
  <si>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</si>
  <si>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</si>
  <si>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</si>
  <si>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</si>
  <si>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</si>
  <si>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</si>
  <si>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</si>
  <si>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</si>
  <si>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</si>
  <si>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</si>
  <si>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</si>
  <si>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</si>
  <si>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</si>
  <si>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</si>
  <si>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</si>
  <si>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</si>
  <si>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</si>
  <si>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</si>
  <si>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</si>
  <si>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</si>
  <si>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</si>
  <si>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</si>
  <si>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</si>
  <si>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</si>
  <si>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</si>
  <si>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</si>
  <si>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</si>
  <si>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</si>
  <si>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</si>
  <si>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</si>
  <si>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</si>
  <si>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</si>
  <si>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</si>
  <si>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</si>
  <si>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</si>
  <si>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</si>
  <si>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</si>
  <si>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</si>
  <si>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</si>
  <si>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</si>
  <si>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</si>
  <si>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</si>
  <si>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</si>
  <si>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</si>
  <si>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</si>
  <si>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</si>
  <si>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</si>
  <si>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</si>
  <si>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</si>
  <si>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</si>
  <si>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</si>
  <si>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</si>
  <si>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</si>
  <si>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</si>
  <si>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</si>
  <si>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</si>
  <si>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</si>
  <si>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</si>
  <si>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</si>
  <si>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</si>
  <si>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</si>
  <si>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</si>
  <si>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</si>
  <si>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</si>
  <si>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</si>
  <si>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</si>
  <si>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</si>
  <si>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</si>
  <si>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</si>
  <si>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</si>
  <si>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</si>
  <si>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</si>
  <si>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</si>
  <si>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</si>
  <si>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</si>
  <si>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</si>
  <si>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</si>
  <si>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</si>
  <si>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</si>
  <si>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</si>
  <si>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</si>
  <si>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</si>
  <si>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</si>
  <si>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</si>
  <si>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</si>
  <si>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</si>
  <si>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</si>
  <si>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</si>
  <si>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</si>
  <si>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</si>
  <si>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</si>
  <si>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</si>
  <si>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</si>
  <si>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</si>
  <si>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</si>
  <si>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</si>
  <si>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</si>
  <si>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</si>
  <si>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</si>
  <si>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</si>
  <si>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</si>
  <si>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</si>
  <si>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</si>
  <si>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</si>
  <si>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</si>
  <si>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</si>
  <si>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</si>
  <si>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</si>
  <si>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</si>
  <si>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</si>
  <si>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</si>
  <si>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</si>
  <si>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</si>
  <si>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</si>
  <si>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</si>
  <si>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</si>
  <si>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</si>
  <si>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</si>
  <si>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</si>
  <si>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</si>
  <si>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</si>
  <si>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</si>
  <si>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</si>
  <si>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</si>
  <si>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</si>
  <si>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</si>
  <si>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</si>
  <si>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</si>
  <si>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</si>
  <si>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</si>
  <si>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</si>
  <si>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</si>
  <si>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</si>
  <si>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</si>
  <si>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</si>
  <si>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</si>
  <si>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</si>
  <si>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</si>
  <si>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</si>
  <si>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</si>
  <si>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</si>
  <si>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</si>
  <si>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</si>
  <si>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</si>
  <si>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</si>
  <si>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</si>
  <si>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</si>
  <si>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</si>
  <si>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</si>
  <si>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</si>
  <si>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</si>
  <si>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</si>
  <si>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</si>
  <si>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</si>
  <si>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</si>
  <si>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</si>
  <si>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</si>
  <si>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</si>
  <si>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</si>
  <si>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</si>
  <si>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</si>
  <si>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</si>
  <si>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</si>
  <si>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</si>
  <si>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</si>
  <si>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</si>
  <si>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</si>
  <si>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</si>
  <si>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</si>
  <si>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</si>
  <si>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</si>
  <si>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</si>
  <si>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</si>
  <si>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</si>
  <si>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</si>
  <si>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</si>
  <si>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</si>
  <si>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</si>
  <si>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</si>
  <si>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</si>
  <si>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</si>
  <si>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</si>
  <si>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</si>
  <si>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</si>
  <si>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</si>
  <si>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</si>
  <si>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</si>
  <si>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</si>
  <si>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</si>
  <si>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</si>
  <si>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</si>
  <si>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</si>
  <si>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</si>
  <si>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</si>
  <si>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</si>
  <si>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</si>
  <si>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</si>
  <si>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</si>
  <si>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</si>
  <si>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</si>
  <si>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</si>
  <si>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</si>
  <si>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</si>
  <si>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</si>
  <si>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</si>
  <si>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</si>
  <si>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</si>
  <si>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</si>
  <si>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</si>
  <si>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</si>
  <si>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</si>
  <si>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</si>
  <si>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</si>
  <si>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</si>
  <si>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</si>
  <si>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</si>
  <si>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</si>
  <si>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</si>
  <si>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</si>
  <si>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</si>
  <si>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</si>
  <si>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</si>
  <si>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</si>
  <si>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</si>
  <si>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</si>
  <si>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</si>
  <si>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</si>
  <si>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</si>
  <si>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</si>
  <si>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</si>
  <si>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</si>
  <si>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</si>
  <si>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</si>
  <si>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</si>
  <si>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</si>
  <si>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</si>
  <si>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</si>
  <si>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</si>
  <si>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</si>
  <si>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</si>
  <si>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</si>
  <si>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</si>
  <si>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</si>
  <si>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</si>
  <si>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</si>
  <si>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</si>
  <si>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</si>
  <si>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</si>
  <si>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</si>
  <si>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</si>
  <si>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</si>
  <si>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</si>
  <si>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</si>
  <si>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</si>
  <si>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</si>
  <si>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</si>
  <si>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</si>
  <si>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</si>
  <si>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</si>
  <si>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</si>
  <si>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</si>
  <si>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</si>
  <si>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</si>
  <si>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</si>
  <si>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</si>
  <si>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</si>
  <si>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</si>
  <si>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</si>
  <si>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</si>
  <si>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</si>
  <si>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</si>
  <si>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</si>
  <si>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</si>
  <si>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</si>
  <si>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</si>
  <si>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</si>
  <si>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</si>
  <si>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</si>
  <si>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</si>
  <si>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</si>
  <si>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</si>
  <si>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</si>
  <si>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</si>
  <si>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</si>
  <si>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</si>
  <si>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</si>
  <si>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</si>
  <si>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</si>
  <si>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</si>
  <si>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</si>
  <si>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</si>
  <si>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</si>
  <si>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</si>
  <si>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</si>
  <si>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</si>
  <si>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</si>
  <si>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</si>
  <si>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</si>
  <si>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</si>
  <si>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</si>
  <si>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</si>
  <si>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</si>
  <si>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</si>
  <si>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</si>
  <si>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</si>
  <si>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</si>
  <si>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</si>
  <si>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</si>
  <si>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</si>
  <si>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</si>
  <si>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</si>
  <si>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</si>
  <si>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</si>
  <si>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</si>
  <si>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</si>
  <si>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</si>
  <si>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</si>
  <si>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</si>
  <si>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</si>
  <si>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</si>
  <si>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</si>
  <si>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</si>
  <si>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</si>
  <si>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</si>
  <si>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</si>
  <si>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</si>
  <si>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</si>
  <si>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</si>
  <si>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</si>
  <si>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</si>
  <si>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</si>
  <si>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</si>
  <si>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</si>
  <si>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</si>
  <si>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</si>
  <si>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</si>
  <si>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</si>
  <si>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</si>
  <si>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</si>
  <si>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</si>
  <si>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</si>
  <si>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</si>
  <si>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</si>
  <si>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</si>
  <si>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</si>
  <si>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</si>
  <si>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</si>
  <si>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</si>
  <si>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</si>
  <si>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</si>
  <si>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</si>
  <si>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</si>
  <si>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</si>
  <si>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</si>
  <si>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</si>
  <si>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</si>
  <si>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</si>
  <si>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</si>
  <si>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</si>
  <si>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</si>
  <si>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</si>
  <si>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</si>
  <si>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</si>
  <si>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</si>
  <si>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</si>
  <si>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</si>
  <si>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</si>
  <si>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</si>
  <si>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</si>
  <si>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</si>
  <si>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</si>
  <si>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</si>
  <si>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</si>
  <si>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</si>
  <si>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</si>
  <si>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</si>
  <si>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</si>
  <si>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</si>
  <si>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</si>
  <si>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</si>
  <si>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</si>
  <si>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</si>
  <si>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</si>
  <si>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</si>
  <si>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</si>
  <si>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</si>
  <si>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</si>
  <si>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</si>
  <si>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</si>
  <si>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</si>
  <si>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</si>
  <si>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</si>
  <si>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</si>
  <si>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</si>
  <si>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</si>
  <si>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</si>
  <si>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</si>
  <si>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</si>
  <si>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</si>
  <si>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</si>
  <si>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</si>
  <si>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</si>
  <si>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</si>
  <si>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</si>
  <si>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</si>
  <si>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</si>
  <si>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</si>
  <si>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</si>
  <si>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</si>
  <si>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</si>
  <si>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</si>
  <si>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</si>
  <si>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</si>
  <si>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</si>
  <si>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</si>
  <si>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</si>
  <si>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</si>
  <si>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</si>
  <si>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</si>
  <si>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</si>
  <si>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</si>
  <si>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</si>
  <si>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</si>
  <si>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</si>
  <si>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</si>
  <si>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</si>
  <si>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</si>
  <si>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</si>
  <si>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</si>
  <si>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</si>
  <si>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</si>
  <si>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</si>
  <si>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</si>
  <si>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</si>
  <si>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</si>
  <si>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</si>
  <si>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</si>
  <si>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</si>
  <si>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</si>
  <si>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</si>
  <si>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</si>
  <si>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</si>
  <si>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</si>
  <si>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</si>
  <si>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</si>
  <si>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</si>
  <si>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</si>
  <si>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</si>
  <si>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</si>
  <si>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</si>
  <si>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</si>
  <si>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</si>
  <si>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</si>
  <si>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</si>
  <si>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</si>
  <si>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</si>
  <si>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</si>
  <si>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</si>
  <si>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</si>
  <si>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</si>
  <si>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</si>
  <si>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</si>
  <si>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</si>
  <si>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</si>
  <si>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</si>
  <si>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</si>
  <si>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</si>
  <si>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</si>
  <si>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</si>
  <si>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</si>
  <si>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</si>
  <si>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</si>
  <si>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</si>
  <si>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</si>
  <si>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</si>
  <si>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</si>
  <si>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</si>
  <si>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</si>
  <si>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</si>
  <si>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</si>
  <si>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</si>
  <si>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</si>
  <si>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</si>
  <si>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</si>
  <si>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</si>
  <si>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</si>
  <si>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</si>
  <si>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</si>
  <si>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</si>
  <si>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</si>
  <si>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</si>
  <si>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</si>
  <si>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</si>
  <si>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</si>
  <si>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</si>
  <si>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</si>
  <si>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</si>
  <si>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</si>
  <si>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</si>
  <si>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</si>
  <si>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</si>
  <si>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</si>
  <si>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</si>
  <si>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</si>
  <si>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</si>
  <si>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</si>
  <si>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</si>
  <si>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</si>
  <si>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</si>
  <si>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</si>
  <si>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</si>
  <si>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</si>
  <si>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</si>
  <si>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</si>
  <si>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</si>
  <si>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</si>
  <si>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</si>
  <si>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</si>
  <si>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</si>
  <si>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</si>
  <si>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</si>
  <si>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</si>
  <si>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</si>
  <si>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</si>
  <si>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</si>
  <si>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</si>
  <si>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</si>
  <si>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</si>
  <si>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</si>
  <si>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</si>
  <si>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</si>
  <si>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</si>
  <si>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</si>
  <si>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</si>
  <si>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</si>
  <si>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</si>
  <si>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</si>
  <si>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</si>
  <si>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</si>
  <si>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</si>
  <si>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</si>
  <si>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</si>
  <si>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</si>
  <si>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</si>
  <si>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</si>
  <si>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</si>
  <si>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</si>
  <si>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</si>
  <si>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</si>
  <si>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</si>
  <si>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</si>
  <si>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</si>
  <si>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</si>
  <si>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</si>
  <si>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</si>
  <si>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</si>
  <si>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</si>
  <si>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</si>
  <si>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</si>
  <si>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</si>
  <si>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</si>
  <si>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</si>
  <si>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</si>
  <si>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</si>
  <si>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</si>
  <si>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</si>
  <si>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</si>
  <si>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</si>
  <si>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</si>
  <si>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</si>
  <si>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</si>
  <si>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</si>
  <si>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</si>
  <si>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</si>
  <si>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</si>
  <si>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</si>
  <si>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</si>
  <si>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</si>
  <si>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</si>
  <si>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</si>
  <si>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</si>
  <si>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</si>
  <si>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</si>
  <si>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</si>
  <si>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</si>
  <si>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</si>
  <si>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</si>
  <si>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</si>
  <si>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</si>
  <si>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</si>
  <si>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</si>
  <si>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</si>
  <si>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</si>
  <si>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</si>
  <si>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</si>
  <si>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</si>
  <si>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</si>
  <si>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</si>
  <si>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</si>
  <si>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</si>
  <si>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</si>
  <si>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</si>
  <si>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</si>
  <si>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</si>
  <si>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</si>
  <si>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</si>
  <si>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</si>
  <si>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</si>
  <si>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</si>
  <si>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</si>
  <si>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</si>
  <si>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</si>
  <si>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</si>
  <si>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</si>
  <si>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</si>
  <si>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</si>
  <si>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</si>
  <si>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</si>
  <si>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</si>
  <si>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</si>
  <si>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</si>
  <si>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</si>
  <si>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</si>
  <si>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</si>
  <si>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</si>
  <si>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</si>
  <si>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</si>
  <si>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</si>
  <si>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</si>
  <si>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</si>
  <si>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</si>
  <si>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</si>
  <si>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</si>
  <si>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</si>
  <si>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</si>
  <si>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</si>
  <si>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</si>
  <si>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</si>
  <si>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</si>
  <si>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</si>
  <si>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</si>
  <si>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</si>
  <si>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</si>
  <si>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</si>
  <si>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</si>
  <si>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</si>
  <si>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</si>
  <si>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</si>
  <si>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</si>
  <si>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</si>
  <si>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</si>
  <si>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</si>
  <si>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</si>
  <si>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</si>
  <si>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</si>
  <si>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</si>
  <si>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</si>
  <si>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</si>
  <si>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</si>
  <si>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</si>
  <si>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</si>
  <si>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</si>
  <si>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</si>
  <si>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</si>
  <si>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</si>
  <si>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</si>
  <si>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</si>
  <si>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</si>
  <si>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</si>
  <si>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</si>
  <si>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</si>
  <si>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</si>
  <si>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</si>
  <si>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</si>
  <si>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</si>
  <si>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</si>
  <si>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</si>
  <si>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</si>
  <si>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</si>
  <si>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</si>
  <si>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</si>
  <si>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</si>
  <si>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</si>
  <si>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</si>
  <si>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</si>
  <si>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</si>
  <si>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</si>
  <si>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</si>
  <si>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</si>
  <si>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</si>
  <si>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</si>
  <si>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</si>
  <si>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</si>
  <si>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</si>
  <si>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</si>
  <si>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</si>
  <si>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</si>
  <si>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</si>
  <si>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</si>
  <si>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</si>
  <si>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</si>
  <si>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</si>
  <si>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</si>
  <si>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</si>
  <si>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</si>
  <si>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</si>
  <si>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</si>
  <si>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</si>
  <si>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</si>
  <si>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</si>
  <si>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</si>
  <si>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</si>
  <si>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</si>
  <si>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</si>
  <si>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</si>
  <si>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</si>
  <si>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</si>
  <si>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</si>
  <si>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</si>
  <si>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</si>
  <si>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</si>
  <si>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</si>
  <si>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</si>
  <si>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</si>
  <si>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</si>
  <si>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</si>
  <si>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</si>
  <si>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</si>
  <si>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</si>
  <si>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</si>
  <si>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</si>
  <si>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</si>
  <si>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</si>
  <si>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</si>
  <si>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</si>
  <si>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</si>
  <si>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</si>
  <si>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</si>
  <si>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</si>
  <si>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</si>
  <si>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</si>
  <si>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</si>
  <si>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</si>
  <si>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</si>
  <si>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</si>
  <si>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</si>
  <si>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</si>
  <si>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</si>
  <si>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</si>
  <si>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</si>
  <si>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</si>
  <si>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</si>
  <si>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</si>
  <si>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</si>
  <si>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</si>
  <si>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</si>
  <si>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</si>
  <si>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</si>
  <si>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</si>
  <si>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</si>
  <si>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</si>
  <si>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</si>
  <si>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</si>
  <si>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</si>
  <si>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</si>
  <si>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</si>
  <si>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</si>
  <si>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</si>
  <si>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</si>
  <si>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</si>
  <si>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</si>
  <si>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</si>
  <si>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</si>
  <si>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</si>
  <si>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</si>
  <si>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</si>
  <si>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</si>
  <si>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</si>
  <si>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</si>
  <si>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</si>
  <si>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</si>
  <si>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</si>
  <si>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</si>
  <si>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</si>
  <si>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</si>
  <si>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</si>
  <si>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</si>
  <si>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</si>
  <si>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</si>
  <si>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</si>
  <si>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</si>
  <si>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</si>
  <si>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</si>
  <si>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</si>
  <si>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</si>
  <si>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</si>
  <si>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</si>
  <si>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</si>
  <si>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</si>
  <si>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</si>
  <si>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</si>
  <si>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</si>
  <si>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</si>
  <si>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</si>
  <si>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</si>
  <si>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</si>
  <si>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</si>
  <si>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</si>
  <si>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</si>
  <si>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</si>
  <si>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</si>
  <si>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</si>
  <si>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</si>
  <si>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</si>
  <si>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</si>
  <si>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</si>
  <si>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</si>
  <si>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</si>
  <si>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</si>
  <si>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</si>
  <si>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</si>
  <si>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</si>
  <si>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</si>
  <si>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</si>
  <si>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</si>
  <si>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</si>
  <si>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</si>
  <si>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</si>
  <si>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</si>
  <si>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</si>
  <si>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</si>
  <si>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</si>
  <si>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</si>
  <si>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</si>
  <si>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</si>
  <si>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</si>
  <si>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</si>
  <si>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</si>
  <si>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</si>
  <si>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</si>
  <si>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</si>
  <si>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</si>
  <si>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</si>
  <si>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</si>
  <si>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</si>
  <si>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</si>
  <si>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</si>
  <si>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</si>
  <si>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</si>
  <si>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</si>
  <si>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</si>
  <si>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</si>
  <si>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</si>
  <si>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</si>
  <si>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</si>
  <si>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</si>
  <si>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</si>
  <si>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</si>
  <si>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</si>
  <si>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</si>
  <si>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</si>
  <si>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</si>
  <si>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</si>
  <si>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</si>
  <si>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</si>
  <si>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</si>
  <si>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</si>
  <si>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</si>
  <si>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</si>
  <si>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</si>
  <si>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</si>
  <si>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</si>
  <si>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</si>
  <si>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</si>
  <si>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</si>
  <si>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</si>
  <si>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</si>
  <si>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</si>
  <si>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</si>
  <si>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</si>
  <si>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</si>
  <si>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</si>
  <si>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</si>
  <si>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</si>
  <si>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</si>
  <si>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</si>
  <si>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</si>
  <si>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</si>
  <si>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</si>
  <si>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</si>
  <si>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</si>
  <si>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</si>
  <si>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</si>
  <si>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</si>
  <si>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</si>
  <si>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</si>
  <si>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</si>
  <si>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</si>
  <si>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</si>
  <si>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</si>
  <si>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</si>
  <si>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</si>
  <si>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</si>
  <si>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</si>
  <si>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</si>
  <si>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</si>
  <si>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</si>
  <si>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</si>
  <si>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</si>
  <si>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</si>
  <si>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</si>
  <si>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</si>
  <si>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</si>
  <si>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</si>
  <si>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</si>
  <si>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</si>
  <si>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</si>
  <si>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</si>
  <si>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</si>
  <si>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</si>
  <si>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</si>
  <si>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</si>
  <si>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</si>
  <si>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</si>
  <si>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</si>
  <si>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</si>
  <si>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</si>
  <si>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</si>
  <si>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</si>
  <si>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</si>
  <si>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</si>
  <si>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</si>
  <si>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</si>
  <si>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</si>
  <si>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</si>
  <si>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</si>
  <si>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</si>
  <si>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</si>
  <si>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</si>
  <si>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</si>
  <si>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</si>
  <si>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</si>
  <si>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</si>
  <si>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</si>
  <si>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</si>
  <si>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</si>
  <si>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</si>
  <si>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</si>
  <si>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</si>
  <si>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</si>
  <si>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</si>
  <si>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</si>
  <si>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</si>
  <si>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</si>
  <si>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</si>
  <si>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</si>
  <si>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</si>
  <si>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</si>
  <si>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</si>
  <si>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</si>
  <si>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</si>
  <si>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</si>
  <si>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</si>
  <si>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</si>
  <si>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</si>
  <si>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</si>
  <si>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</si>
  <si>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</si>
  <si>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</si>
  <si>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</si>
  <si>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</si>
  <si>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</si>
  <si>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</si>
  <si>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</si>
  <si>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</si>
  <si>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</si>
  <si>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</si>
  <si>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</si>
  <si>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</si>
  <si>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</si>
  <si>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</si>
  <si>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</si>
  <si>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</si>
  <si>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</si>
  <si>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</si>
  <si>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</si>
  <si>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</si>
  <si>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</si>
  <si>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</si>
  <si>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</si>
  <si>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</si>
  <si>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</si>
  <si>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</si>
  <si>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</si>
  <si>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</si>
  <si>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</si>
  <si>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</si>
  <si>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</si>
  <si>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</si>
  <si>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</si>
  <si>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</si>
  <si>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</si>
  <si>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</si>
  <si>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</si>
  <si>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</si>
  <si>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</si>
  <si>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</si>
  <si>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</si>
  <si>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</si>
  <si>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</si>
  <si>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</si>
  <si>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</si>
  <si>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</si>
  <si>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</si>
  <si>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</si>
  <si>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</si>
  <si>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</si>
  <si>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</si>
  <si>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</si>
  <si>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</si>
  <si>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</si>
  <si>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</si>
  <si>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</si>
  <si>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</si>
  <si>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</si>
  <si>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</si>
  <si>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</si>
  <si>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</si>
  <si>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</si>
  <si>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</si>
  <si>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</si>
  <si>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</si>
  <si>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</si>
  <si>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</si>
  <si>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</si>
  <si>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</si>
  <si>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</si>
  <si>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</si>
  <si>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</si>
  <si>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</si>
  <si>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</si>
  <si>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</si>
  <si>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</si>
  <si>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</si>
  <si>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</si>
  <si>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</si>
  <si>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</si>
  <si>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</si>
  <si>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</si>
  <si>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</si>
  <si>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</si>
  <si>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</si>
  <si>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</si>
  <si>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</si>
  <si>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</si>
  <si>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</si>
  <si>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</si>
  <si>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</si>
  <si>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</si>
  <si>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</si>
  <si>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</si>
  <si>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</si>
  <si>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</si>
  <si>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</si>
  <si>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</si>
  <si>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</si>
  <si>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</si>
  <si>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</si>
  <si>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</si>
  <si>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</si>
  <si>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</si>
  <si>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</si>
  <si>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</si>
  <si>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</si>
  <si>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</si>
  <si>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</si>
  <si>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</si>
  <si>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</si>
  <si>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</si>
  <si>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</si>
  <si>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</si>
  <si>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</si>
  <si>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</si>
  <si>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</si>
  <si>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</si>
  <si>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</si>
  <si>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</si>
  <si>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</si>
  <si>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</si>
  <si>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</si>
  <si>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</si>
  <si>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</si>
  <si>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</si>
  <si>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</si>
  <si>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</si>
  <si>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</si>
  <si>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</si>
  <si>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</si>
  <si>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</si>
  <si>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</si>
  <si>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</si>
  <si>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</si>
  <si>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</si>
  <si>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</si>
  <si>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</si>
  <si>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</si>
  <si>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</si>
  <si>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</si>
  <si>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</si>
  <si>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</si>
  <si>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</si>
  <si>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</si>
  <si>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</si>
  <si>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</si>
  <si>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</si>
  <si>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</si>
  <si>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</si>
  <si>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</si>
  <si>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</si>
  <si>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</si>
  <si>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</si>
  <si>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</si>
  <si>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</si>
  <si>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</si>
  <si>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</si>
  <si>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</si>
  <si>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</si>
  <si>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</si>
  <si>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</si>
  <si>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</si>
  <si>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</si>
  <si>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</si>
  <si>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</si>
  <si>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</si>
  <si>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</si>
  <si>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</si>
  <si>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</si>
  <si>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</si>
  <si>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</si>
  <si>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</si>
  <si>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</si>
  <si>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</si>
  <si>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</si>
  <si>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</si>
  <si>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</si>
  <si>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</si>
  <si>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</si>
  <si>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</si>
  <si>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</si>
  <si>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</si>
  <si>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</si>
  <si>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</si>
  <si>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</si>
  <si>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</si>
  <si>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</si>
  <si>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</si>
  <si>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</si>
  <si>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</si>
  <si>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</si>
  <si>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</si>
  <si>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</si>
  <si>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</si>
  <si>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</si>
  <si>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</si>
  <si>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</si>
  <si>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</si>
  <si>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</si>
  <si>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</si>
  <si>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</si>
  <si>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</si>
  <si>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</si>
  <si>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</si>
  <si>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</si>
  <si>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</si>
  <si>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</si>
  <si>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</si>
  <si>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</si>
  <si>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</si>
  <si>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</si>
  <si>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</si>
  <si>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</si>
  <si>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</si>
  <si>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</si>
  <si>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</si>
  <si>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</si>
  <si>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</si>
  <si>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</si>
  <si>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</si>
  <si>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</si>
  <si>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</si>
  <si>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</si>
  <si>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</si>
  <si>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</si>
  <si>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</si>
  <si>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</si>
  <si>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</si>
  <si>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</si>
  <si>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</si>
  <si>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</si>
  <si>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</si>
  <si>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</si>
  <si>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</si>
  <si>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</si>
  <si>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</si>
  <si>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</si>
  <si>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</si>
  <si>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</si>
  <si>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</si>
  <si>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</si>
  <si>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</si>
  <si>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</si>
  <si>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</si>
  <si>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</si>
  <si>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</si>
  <si>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</si>
  <si>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</si>
  <si>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</si>
  <si>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</si>
  <si>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</si>
  <si>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</si>
  <si>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</si>
  <si>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</si>
  <si>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</si>
  <si>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</si>
  <si>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</si>
  <si>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</si>
  <si>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</si>
  <si>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</si>
  <si>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</si>
  <si>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</si>
  <si>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</si>
  <si>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</si>
  <si>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</si>
  <si>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</si>
  <si>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</si>
  <si>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</si>
  <si>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</si>
  <si>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</si>
  <si>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</si>
  <si>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</si>
  <si>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</si>
  <si>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</si>
  <si>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</si>
  <si>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</si>
  <si>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</si>
  <si>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</si>
  <si>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</si>
  <si>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</si>
  <si>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</si>
  <si>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</si>
  <si>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</si>
  <si>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</si>
  <si>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</si>
  <si>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</si>
  <si>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</si>
  <si>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</si>
  <si>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</si>
  <si>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</si>
  <si>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</si>
  <si>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</si>
  <si>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</si>
  <si>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</si>
  <si>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</si>
  <si>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</si>
  <si>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</si>
  <si>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</si>
  <si>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</si>
  <si>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</si>
  <si>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</si>
  <si>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</si>
  <si>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</si>
  <si>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</si>
  <si>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</si>
  <si>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</si>
  <si>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</si>
  <si>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</si>
  <si>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</si>
  <si>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</si>
  <si>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</si>
  <si>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</si>
  <si>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</si>
  <si>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</si>
  <si>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</si>
  <si>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</si>
  <si>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</si>
  <si>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</si>
  <si>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</si>
  <si>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</si>
  <si>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</si>
  <si>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</si>
  <si>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</si>
  <si>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</si>
  <si>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</si>
  <si>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</si>
  <si>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</si>
  <si>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</si>
  <si>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</si>
  <si>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</si>
  <si>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</si>
  <si>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</si>
  <si>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</si>
  <si>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</si>
  <si>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</si>
  <si>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</si>
  <si>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</si>
  <si>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</si>
  <si>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</si>
  <si>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</si>
  <si>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</si>
  <si>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</si>
  <si>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</si>
  <si>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</si>
  <si>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</si>
  <si>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</si>
  <si>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</si>
  <si>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</si>
  <si>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</si>
  <si>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</si>
  <si>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</si>
  <si>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</si>
  <si>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</si>
  <si>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</si>
  <si>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</si>
  <si>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</si>
  <si>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</si>
  <si>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</si>
  <si>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</si>
  <si>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</si>
  <si>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</si>
  <si>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</si>
  <si>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</si>
  <si>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</si>
  <si>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</si>
  <si>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</si>
  <si>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</si>
  <si>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</si>
  <si>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</si>
  <si>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</si>
  <si>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</si>
  <si>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</si>
  <si>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</si>
  <si>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</si>
  <si>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</si>
  <si>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</si>
  <si>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</si>
  <si>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</si>
  <si>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</si>
  <si>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</si>
  <si>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</si>
  <si>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</si>
  <si>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</si>
  <si>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</si>
  <si>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</si>
  <si>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</si>
  <si>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</si>
  <si>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</si>
  <si>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</si>
  <si>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</si>
  <si>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</si>
  <si>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</si>
  <si>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</si>
  <si>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</si>
  <si>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</si>
  <si>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</si>
  <si>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</si>
  <si>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</si>
  <si>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</si>
  <si>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</si>
  <si>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</si>
  <si>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</si>
  <si>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</si>
  <si>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</si>
  <si>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</si>
  <si>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</si>
  <si>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</si>
  <si>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</si>
  <si>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</si>
  <si>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</si>
  <si>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</si>
  <si>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</si>
  <si>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</si>
  <si>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</si>
  <si>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</si>
  <si>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</si>
  <si>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</si>
  <si>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</si>
  <si>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</si>
  <si>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</si>
  <si>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</si>
  <si>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</si>
  <si>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</si>
  <si>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</si>
  <si>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</si>
  <si>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</si>
  <si>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</si>
  <si>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</si>
  <si>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</si>
  <si>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</si>
  <si>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</si>
  <si>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</si>
  <si>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</si>
  <si>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</si>
  <si>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</si>
  <si>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</si>
  <si>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</si>
  <si>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</si>
  <si>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</si>
  <si>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</si>
  <si>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</si>
  <si>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</si>
  <si>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</si>
  <si>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</si>
  <si>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</si>
  <si>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</si>
  <si>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</si>
  <si>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</si>
  <si>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</si>
  <si>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</si>
  <si>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</si>
  <si>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</si>
  <si>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</si>
  <si>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</si>
  <si>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</si>
  <si>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</si>
  <si>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</si>
  <si>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</si>
  <si>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</si>
  <si>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</si>
  <si>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</si>
  <si>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</si>
  <si>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</si>
  <si>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</si>
  <si>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</si>
  <si>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</si>
  <si>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</si>
  <si>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</si>
  <si>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</si>
  <si>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</si>
  <si>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</si>
  <si>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</si>
  <si>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</si>
  <si>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</si>
  <si>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</si>
  <si>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</si>
  <si>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</si>
  <si>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</si>
  <si>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</si>
  <si>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</si>
  <si>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</si>
  <si>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</si>
  <si>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</si>
  <si>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</si>
  <si>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</si>
  <si>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</si>
  <si>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</si>
  <si>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</si>
  <si>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</si>
  <si>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</si>
  <si>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</si>
  <si>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</si>
  <si>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</si>
  <si>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</si>
  <si>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</si>
  <si>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</si>
  <si>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</si>
  <si>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</si>
  <si>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</si>
  <si>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</si>
  <si>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</si>
  <si>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</si>
  <si>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</si>
  <si>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</si>
  <si>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</si>
  <si>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</si>
  <si>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</si>
  <si>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</si>
  <si>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</si>
  <si>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</si>
  <si>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</si>
  <si>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</si>
  <si>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</si>
  <si>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</si>
  <si>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</si>
  <si>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</si>
  <si>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</si>
  <si>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</si>
  <si>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</si>
  <si>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</si>
  <si>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</si>
  <si>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</si>
  <si>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</si>
  <si>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</si>
  <si>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</si>
  <si>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</si>
  <si>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</si>
  <si>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</si>
  <si>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</si>
  <si>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</si>
  <si>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</si>
  <si>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</si>
  <si>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</si>
  <si>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</si>
  <si>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</si>
  <si>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</si>
  <si>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</si>
  <si>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</si>
  <si>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</si>
  <si>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</si>
  <si>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</si>
  <si>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</si>
  <si>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</si>
  <si>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</si>
  <si>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</si>
  <si>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</si>
  <si>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</si>
  <si>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</si>
  <si>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</si>
  <si>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</si>
  <si>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</si>
  <si>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</si>
  <si>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</si>
  <si>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</si>
  <si>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</si>
  <si>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</si>
  <si>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</si>
  <si>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</si>
  <si>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</si>
  <si>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</si>
  <si>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</si>
  <si>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</si>
  <si>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</si>
  <si>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</si>
  <si>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</si>
  <si>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</si>
  <si>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</si>
  <si>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</si>
  <si>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</si>
  <si>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</si>
  <si>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</si>
  <si>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</si>
  <si>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</si>
  <si>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</si>
  <si>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</si>
  <si>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</si>
  <si>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</si>
  <si>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</si>
  <si>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</si>
  <si>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</si>
  <si>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</si>
  <si>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</si>
  <si>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</si>
  <si>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</si>
  <si>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</si>
  <si>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</si>
  <si>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</si>
  <si>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</si>
  <si>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</si>
  <si>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</si>
  <si>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</si>
  <si>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</si>
  <si>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</si>
  <si>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</si>
  <si>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</si>
  <si>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</si>
  <si>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</si>
  <si>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</si>
  <si>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</si>
  <si>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</si>
  <si>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</si>
  <si>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</si>
  <si>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</si>
  <si>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</si>
  <si>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</si>
  <si>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</si>
  <si>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</si>
  <si>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</si>
  <si>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</si>
  <si>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</si>
  <si>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</si>
  <si>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</si>
  <si>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</si>
  <si>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</si>
  <si>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</si>
  <si>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</si>
  <si>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</si>
  <si>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</si>
  <si>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</si>
  <si>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</si>
  <si>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</si>
  <si>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</si>
  <si>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</si>
  <si>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</si>
  <si>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</si>
  <si>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</si>
  <si>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</si>
  <si>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</si>
  <si>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</si>
  <si>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</si>
  <si>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</si>
  <si>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</si>
  <si>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</si>
  <si>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</si>
  <si>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</si>
  <si>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</si>
  <si>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</si>
  <si>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</si>
  <si>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</si>
  <si>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</si>
  <si>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</si>
  <si>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</si>
  <si>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</si>
  <si>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</si>
  <si>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</si>
  <si>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</si>
  <si>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</si>
  <si>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</si>
  <si>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</si>
  <si>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</si>
  <si>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</si>
  <si>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</si>
  <si>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</si>
  <si>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</si>
  <si>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</si>
  <si>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</si>
  <si>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</si>
  <si>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</si>
  <si>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</si>
  <si>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</si>
  <si>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</si>
  <si>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</si>
  <si>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</si>
  <si>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</si>
  <si>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</si>
  <si>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</si>
  <si>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</si>
  <si>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</si>
  <si>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</si>
  <si>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</si>
  <si>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</si>
  <si>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</si>
  <si>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</si>
  <si>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</si>
  <si>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</si>
  <si>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</si>
  <si>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</si>
  <si>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</si>
  <si>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</si>
  <si>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</si>
  <si>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</si>
  <si>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</si>
  <si>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</si>
  <si>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</si>
  <si>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</si>
  <si>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</si>
  <si>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</si>
  <si>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</si>
  <si>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</si>
  <si>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</si>
  <si>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</si>
  <si>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</si>
  <si>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</si>
  <si>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</si>
  <si>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</si>
  <si>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</si>
  <si>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</si>
  <si>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</si>
  <si>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</si>
  <si>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</si>
  <si>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</si>
  <si>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</si>
  <si>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</si>
  <si>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</si>
  <si>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</si>
  <si>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</si>
  <si>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</si>
  <si>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</si>
  <si>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</si>
  <si>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</si>
  <si>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</si>
  <si>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</si>
  <si>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</si>
  <si>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</si>
  <si>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</si>
  <si>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</si>
  <si>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</si>
  <si>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</si>
  <si>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</si>
  <si>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</si>
  <si>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</si>
  <si>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</si>
  <si>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</si>
  <si>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</si>
  <si>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</si>
  <si>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</si>
  <si>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</si>
  <si>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</si>
  <si>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</si>
  <si>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</si>
  <si>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</si>
  <si>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</si>
  <si>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</si>
  <si>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</si>
  <si>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</si>
  <si>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</si>
  <si>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</si>
  <si>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</si>
  <si>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</si>
  <si>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</si>
  <si>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</si>
  <si>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</si>
  <si>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</si>
  <si>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</si>
  <si>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</si>
  <si>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</si>
  <si>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</si>
  <si>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</si>
  <si>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</si>
  <si>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</si>
  <si>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</si>
  <si>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</si>
  <si>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</si>
  <si>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</si>
  <si>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</si>
  <si>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</si>
  <si>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</si>
  <si>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</si>
  <si>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</si>
  <si>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</si>
  <si>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</si>
  <si>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</si>
  <si>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</si>
  <si>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</si>
  <si>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</si>
  <si>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</si>
  <si>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</si>
  <si>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</si>
  <si>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</si>
  <si>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</si>
  <si>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</si>
  <si>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</si>
  <si>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</si>
  <si>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</si>
  <si>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</si>
  <si>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</si>
  <si>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</si>
  <si>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</si>
  <si>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</si>
  <si>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</si>
  <si>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</si>
  <si>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</si>
  <si>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</si>
  <si>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</si>
  <si>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</si>
  <si>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</si>
  <si>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</si>
  <si>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</si>
  <si>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</si>
  <si>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</si>
  <si>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</si>
  <si>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</si>
  <si>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</si>
  <si>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</si>
  <si>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</si>
  <si>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</si>
  <si>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</si>
  <si>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</si>
  <si>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</si>
  <si>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</si>
  <si>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</si>
  <si>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</si>
  <si>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</si>
  <si>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</si>
  <si>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</si>
  <si>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</si>
  <si>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</si>
  <si>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</si>
  <si>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</si>
  <si>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</si>
  <si>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</si>
  <si>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</si>
  <si>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</si>
  <si>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</si>
  <si>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</si>
  <si>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</si>
  <si>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</si>
  <si>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</si>
  <si>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</si>
  <si>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</si>
  <si>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</si>
  <si>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</si>
  <si>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</si>
  <si>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</si>
  <si>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</si>
  <si>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</si>
  <si>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</si>
  <si>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</si>
  <si>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</si>
  <si>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</si>
  <si>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</si>
  <si>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</si>
  <si>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</si>
  <si>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</si>
  <si>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</si>
  <si>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</si>
  <si>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</si>
  <si>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</si>
  <si>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</si>
  <si>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</si>
  <si>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</si>
  <si>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</si>
  <si>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</si>
  <si>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</si>
  <si>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</si>
  <si>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</si>
  <si>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</si>
  <si>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</si>
  <si>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</si>
  <si>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</si>
  <si>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</si>
  <si>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</si>
  <si>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</si>
  <si>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</si>
  <si>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</si>
  <si>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</si>
  <si>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</si>
  <si>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</si>
  <si>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</si>
  <si>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</si>
  <si>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</si>
  <si>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</si>
  <si>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</si>
  <si>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</si>
  <si>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</si>
  <si>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</si>
  <si>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</si>
  <si>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</si>
  <si>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</si>
  <si>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</si>
  <si>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</si>
  <si>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</si>
  <si>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</si>
  <si>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</si>
  <si>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</si>
  <si>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</si>
  <si>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</si>
  <si>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</si>
  <si>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</si>
  <si>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</si>
  <si>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</si>
  <si>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</si>
  <si>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</si>
  <si>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</si>
  <si>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</si>
  <si>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</si>
  <si>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</si>
  <si>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</si>
  <si>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</si>
  <si>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</si>
  <si>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</si>
  <si>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</si>
  <si>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</si>
  <si>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</si>
  <si>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</si>
  <si>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</si>
  <si>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</si>
  <si>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</si>
  <si>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</si>
  <si>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</si>
  <si>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</si>
  <si>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</si>
  <si>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</si>
  <si>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</si>
  <si>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</si>
  <si>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</si>
  <si>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</si>
  <si>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</si>
  <si>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</si>
  <si>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</si>
  <si>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</si>
  <si>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</si>
  <si>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</si>
  <si>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</si>
  <si>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</si>
  <si>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</si>
  <si>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</si>
  <si>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</si>
  <si>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</si>
  <si>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</si>
  <si>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</si>
  <si>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</si>
  <si>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</si>
  <si>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</si>
  <si>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</si>
  <si>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</si>
  <si>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</si>
  <si>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</si>
  <si>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</si>
  <si>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</si>
  <si>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</si>
  <si>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</si>
  <si>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</si>
  <si>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</si>
  <si>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</si>
  <si>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</si>
  <si>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</si>
  <si>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</si>
  <si>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</si>
  <si>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</si>
  <si>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</si>
  <si>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</si>
  <si>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</si>
  <si>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</si>
  <si>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</si>
  <si>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</si>
  <si>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</si>
  <si>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</si>
  <si>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</si>
  <si>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</si>
  <si>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</si>
  <si>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</si>
  <si>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</si>
  <si>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</si>
  <si>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</si>
  <si>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</si>
  <si>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</si>
  <si>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</si>
  <si>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</si>
  <si>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</si>
  <si>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</si>
  <si>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</si>
  <si>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</si>
  <si>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</si>
  <si>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</si>
  <si>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</si>
  <si>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</si>
  <si>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</si>
  <si>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</si>
  <si>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</si>
  <si>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</si>
  <si>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</si>
  <si>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</si>
  <si>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</si>
  <si>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</si>
  <si>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</si>
  <si>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</si>
  <si>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</si>
  <si>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</si>
  <si>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</si>
  <si>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</si>
  <si>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</si>
  <si>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</si>
  <si>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</si>
  <si>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</si>
  <si>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</si>
  <si>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</si>
  <si>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</si>
  <si>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</si>
  <si>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</si>
  <si>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</si>
  <si>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</si>
  <si>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</si>
  <si>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</si>
  <si>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</si>
  <si>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</si>
  <si>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</si>
  <si>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</si>
  <si>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</si>
  <si>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</si>
  <si>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</si>
  <si>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</si>
  <si>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</si>
  <si>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</si>
  <si>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</si>
  <si>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</si>
  <si>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</si>
  <si>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</si>
  <si>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</si>
  <si>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</si>
  <si>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</si>
  <si>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</si>
  <si>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</si>
  <si>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</si>
  <si>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</si>
  <si>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</si>
  <si>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</si>
  <si>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</si>
  <si>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</si>
  <si>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</si>
  <si>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</si>
  <si>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</si>
  <si>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</si>
  <si>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</si>
  <si>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</si>
  <si>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</si>
  <si>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</si>
  <si>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</si>
  <si>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</si>
  <si>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</si>
  <si>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</si>
  <si>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</si>
  <si>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</si>
  <si>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</si>
  <si>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</si>
  <si>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</si>
  <si>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</si>
  <si>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</si>
  <si>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</si>
  <si>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</si>
  <si>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</si>
  <si>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</si>
  <si>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</si>
  <si>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</si>
  <si>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</si>
  <si>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</si>
  <si>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</si>
  <si>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</si>
  <si>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</si>
  <si>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</si>
  <si>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</si>
  <si>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</si>
  <si>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</si>
  <si>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</si>
  <si>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</si>
  <si>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</si>
  <si>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</si>
  <si>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</si>
  <si>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</si>
  <si>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</si>
  <si>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</si>
  <si>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</si>
  <si>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</si>
  <si>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</si>
  <si>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</si>
  <si>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</si>
  <si>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</si>
  <si>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</si>
  <si>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</si>
  <si>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</si>
  <si>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</si>
  <si>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</si>
  <si>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</si>
  <si>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</si>
  <si>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</si>
  <si>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</si>
  <si>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</si>
  <si>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</si>
  <si>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</si>
  <si>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</si>
  <si>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</si>
  <si>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</si>
  <si>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</si>
  <si>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</si>
  <si>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</si>
  <si>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</si>
  <si>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</si>
  <si>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</si>
  <si>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</si>
  <si>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</si>
  <si>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</si>
  <si>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</si>
  <si>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</si>
  <si>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</si>
  <si>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</si>
  <si>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</si>
  <si>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</si>
  <si>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</si>
  <si>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</si>
  <si>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</si>
  <si>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</si>
  <si>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</si>
  <si>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</si>
  <si>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</si>
  <si>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</si>
  <si>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</si>
  <si>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</si>
  <si>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</si>
  <si>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</si>
  <si>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</si>
  <si>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</si>
  <si>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</si>
  <si>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</si>
  <si>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</si>
  <si>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</si>
  <si>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</si>
  <si>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</si>
  <si>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</si>
  <si>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</si>
  <si>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</si>
  <si>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</si>
  <si>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</si>
  <si>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</si>
  <si>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</si>
  <si>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</si>
  <si>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</si>
  <si>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</si>
  <si>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</si>
  <si>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</si>
  <si>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</si>
  <si>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</si>
  <si>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</si>
  <si>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</si>
  <si>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</si>
  <si>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</si>
  <si>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</si>
  <si>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</si>
  <si>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</si>
  <si>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</si>
  <si>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</si>
  <si>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</si>
  <si>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</si>
  <si>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</si>
  <si>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</si>
  <si>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</si>
  <si>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</si>
  <si>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</si>
  <si>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</si>
  <si>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</si>
  <si>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</si>
  <si>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</si>
  <si>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</si>
  <si>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</si>
  <si>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</si>
  <si>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</si>
  <si>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</si>
  <si>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</si>
  <si>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</si>
  <si>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</si>
  <si>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</si>
  <si>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</si>
  <si>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</si>
  <si>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</si>
  <si>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</si>
  <si>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</si>
  <si>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</si>
  <si>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</si>
  <si>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</si>
  <si>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</si>
  <si>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</si>
  <si>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</si>
  <si>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</si>
  <si>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</si>
  <si>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</si>
  <si>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</si>
  <si>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</si>
  <si>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</si>
  <si>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</si>
  <si>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</si>
  <si>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</si>
  <si>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</si>
  <si>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</si>
  <si>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</si>
  <si>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</si>
  <si>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</si>
  <si>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</si>
  <si>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</si>
  <si>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</si>
  <si>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</si>
  <si>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</si>
  <si>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</si>
  <si>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</si>
  <si>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</si>
  <si>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</si>
  <si>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</si>
  <si>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</si>
  <si>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</si>
  <si>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</si>
  <si>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</si>
  <si>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</si>
  <si>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</si>
  <si>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</si>
  <si>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</si>
  <si>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</si>
  <si>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</si>
  <si>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</si>
  <si>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</si>
  <si>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</si>
  <si>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</si>
  <si>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</si>
  <si>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</si>
  <si>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</si>
  <si>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</si>
  <si>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</si>
  <si>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</si>
  <si>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</si>
  <si>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</si>
  <si>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</si>
  <si>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</si>
  <si>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</si>
  <si>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</si>
  <si>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</si>
  <si>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</si>
  <si>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</si>
  <si>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</si>
  <si>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</si>
  <si>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</si>
  <si>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</si>
  <si>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</si>
  <si>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</si>
  <si>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</si>
  <si>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</si>
  <si>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</si>
  <si>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</si>
  <si>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</si>
  <si>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</si>
  <si>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</si>
  <si>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</si>
  <si>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</si>
  <si>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</si>
  <si>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</si>
  <si>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</si>
  <si>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</si>
  <si>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</si>
  <si>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</si>
  <si>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</si>
  <si>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</si>
  <si>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</si>
  <si>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</si>
  <si>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</si>
  <si>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</si>
  <si>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</si>
  <si>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</si>
  <si>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</si>
  <si>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</si>
  <si>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</si>
  <si>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</si>
  <si>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</si>
  <si>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</si>
  <si>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</si>
  <si>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</si>
  <si>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</si>
  <si>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</si>
  <si>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</si>
  <si>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</si>
  <si>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</si>
  <si>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</si>
  <si>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</si>
  <si>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</si>
  <si>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</si>
  <si>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</si>
  <si>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</si>
  <si>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</si>
  <si>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</si>
  <si>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</si>
  <si>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</si>
  <si>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</si>
  <si>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</si>
  <si>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</si>
  <si>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</si>
  <si>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</si>
  <si>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</si>
  <si>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</si>
  <si>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</si>
  <si>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</si>
  <si>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</si>
  <si>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</si>
  <si>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</si>
  <si>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</si>
  <si>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</si>
  <si>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</si>
  <si>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</si>
  <si>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</si>
  <si>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</si>
  <si>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</si>
  <si>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</si>
  <si>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</si>
  <si>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</si>
  <si>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</si>
  <si>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</si>
  <si>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</si>
  <si>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</si>
  <si>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</si>
  <si>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</si>
  <si>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</si>
  <si>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</si>
  <si>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</si>
  <si>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</si>
  <si>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</si>
  <si>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</si>
  <si>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</si>
  <si>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</si>
  <si>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</si>
  <si>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</si>
  <si>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</si>
  <si>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</si>
  <si>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</si>
  <si>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</si>
  <si>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</si>
  <si>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</si>
  <si>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</si>
  <si>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</si>
  <si>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</si>
  <si>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</si>
  <si>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</si>
  <si>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</si>
  <si>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</si>
  <si>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</si>
  <si>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</si>
  <si>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</si>
  <si>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</si>
  <si>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</si>
  <si>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</si>
  <si>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</si>
  <si>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</si>
  <si>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</si>
  <si>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</si>
  <si>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</si>
  <si>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</si>
  <si>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</si>
  <si>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</si>
  <si>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</si>
  <si>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</si>
  <si>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</si>
  <si>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</si>
  <si>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</si>
  <si>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</si>
  <si>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</si>
  <si>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</si>
  <si>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</si>
  <si>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</si>
  <si>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</si>
  <si>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</si>
  <si>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</si>
  <si>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</si>
  <si>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</si>
  <si>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</si>
  <si>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</si>
  <si>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</si>
  <si>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</si>
  <si>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</si>
  <si>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</si>
  <si>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</si>
  <si>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</si>
  <si>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</si>
  <si>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</si>
  <si>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</si>
  <si>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</si>
  <si>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</si>
  <si>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</si>
  <si>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</si>
  <si>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</si>
  <si>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</si>
  <si>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</si>
  <si>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</si>
  <si>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</si>
  <si>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</si>
  <si>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</si>
  <si>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</si>
  <si>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</si>
  <si>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</si>
  <si>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</si>
  <si>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</si>
  <si>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</si>
  <si>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</si>
  <si>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</si>
  <si>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</si>
  <si>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</si>
  <si>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</si>
  <si>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</si>
  <si>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</si>
  <si>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</si>
  <si>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</si>
  <si>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</si>
  <si>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</si>
  <si>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</si>
  <si>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</si>
  <si>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</si>
  <si>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</si>
  <si>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</si>
  <si>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</si>
  <si>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</si>
  <si>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</si>
  <si>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</si>
  <si>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</si>
  <si>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</si>
  <si>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</si>
  <si>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</si>
  <si>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</si>
  <si>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</si>
  <si>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</si>
  <si>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</si>
  <si>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</si>
  <si>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</si>
  <si>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</si>
  <si>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</si>
  <si>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</si>
  <si>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</si>
  <si>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</si>
  <si>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</si>
  <si>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</si>
  <si>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</si>
  <si>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</si>
  <si>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</si>
  <si>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</si>
  <si>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</si>
  <si>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</si>
  <si>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</si>
  <si>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</si>
  <si>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</si>
  <si>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</si>
  <si>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</si>
  <si>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</si>
  <si>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</si>
  <si>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</si>
  <si>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</si>
  <si>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</si>
  <si>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</si>
  <si>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</si>
  <si>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</si>
  <si>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</si>
  <si>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</si>
  <si>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</si>
  <si>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</si>
  <si>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</si>
  <si>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</si>
  <si>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</si>
  <si>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</si>
  <si>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</si>
  <si>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</si>
  <si>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</si>
  <si>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</si>
  <si>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</si>
  <si>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</si>
  <si>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</si>
  <si>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</si>
  <si>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</si>
  <si>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</si>
  <si>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</si>
  <si>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</si>
  <si>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</si>
  <si>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</si>
  <si>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</si>
  <si>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</si>
  <si>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</si>
  <si>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</si>
  <si>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</si>
  <si>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</si>
  <si>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</si>
  <si>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</si>
  <si>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</si>
  <si>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</si>
  <si>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</si>
  <si>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</si>
  <si>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</si>
  <si>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</si>
  <si>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</si>
  <si>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</si>
  <si>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</si>
  <si>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</si>
  <si>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</si>
  <si>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</si>
  <si>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</si>
  <si>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</si>
  <si>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</si>
  <si>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</si>
  <si>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</si>
  <si>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</si>
  <si>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</si>
  <si>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</si>
  <si>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</si>
  <si>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</si>
  <si>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</si>
  <si>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</si>
  <si>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</si>
  <si>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</si>
  <si>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</si>
  <si>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</si>
  <si>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</si>
  <si>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</si>
  <si>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</si>
  <si>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</si>
  <si>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</si>
  <si>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</si>
  <si>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</si>
  <si>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</si>
  <si>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</si>
  <si>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</si>
  <si>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</si>
  <si>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</si>
  <si>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</si>
  <si>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</si>
  <si>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</si>
  <si>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</si>
  <si>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</si>
  <si>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</si>
  <si>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</si>
  <si>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</si>
  <si>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</si>
  <si>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</si>
  <si>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</si>
  <si>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</si>
  <si>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</si>
  <si>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</si>
  <si>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</si>
  <si>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</si>
  <si>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</si>
  <si>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</si>
  <si>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</si>
  <si>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</si>
  <si>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</si>
  <si>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</si>
  <si>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</si>
  <si>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</si>
  <si>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</si>
  <si>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</si>
  <si>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</si>
  <si>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</si>
  <si>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</si>
  <si>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</si>
  <si>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</si>
  <si>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</si>
  <si>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</si>
  <si>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</si>
  <si>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</si>
  <si>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</si>
  <si>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</si>
  <si>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</si>
  <si>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</si>
  <si>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</si>
  <si>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</si>
  <si>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</si>
  <si>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</si>
  <si>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</si>
  <si>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</si>
  <si>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</si>
  <si>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</si>
  <si>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</si>
  <si>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</si>
  <si>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</si>
  <si>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</si>
  <si>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</si>
  <si>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</si>
  <si>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</si>
  <si>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</si>
  <si>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</si>
  <si>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</si>
  <si>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</si>
  <si>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</si>
  <si>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</si>
  <si>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</si>
  <si>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</si>
  <si>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</si>
  <si>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</si>
  <si>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</si>
  <si>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</si>
  <si>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</si>
  <si>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</si>
  <si>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</si>
  <si>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</si>
  <si>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</si>
  <si>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</si>
  <si>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</si>
  <si>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</si>
  <si>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</si>
  <si>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</si>
  <si>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</si>
  <si>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</si>
  <si>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</si>
  <si>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</si>
  <si>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</si>
  <si>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</si>
  <si>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</si>
  <si>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</si>
  <si>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</si>
  <si>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</si>
  <si>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</si>
  <si>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</si>
  <si>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</si>
  <si>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</si>
  <si>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</si>
  <si>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</si>
  <si>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</si>
  <si>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</si>
  <si>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</si>
  <si>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</si>
  <si>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</si>
  <si>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</si>
  <si>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</si>
  <si>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</si>
  <si>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</si>
  <si>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</si>
  <si>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</si>
  <si>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</si>
  <si>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</si>
  <si>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</si>
  <si>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</si>
  <si>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</si>
  <si>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</si>
  <si>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</si>
  <si>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</si>
  <si>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</si>
  <si>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</si>
  <si>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</si>
  <si>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</si>
  <si>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</si>
  <si>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</si>
  <si>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</si>
  <si>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</si>
  <si>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</si>
  <si>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</si>
  <si>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</si>
  <si>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</si>
  <si>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</si>
  <si>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</si>
  <si>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</si>
  <si>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</si>
  <si>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</si>
  <si>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</si>
  <si>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</si>
  <si>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</si>
  <si>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</si>
  <si>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</si>
  <si>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</si>
  <si>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</si>
  <si>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</si>
  <si>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</si>
  <si>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</si>
  <si>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</si>
  <si>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</si>
  <si>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</si>
  <si>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</si>
  <si>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</si>
  <si>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</si>
  <si>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</si>
  <si>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</si>
  <si>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</si>
  <si>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</si>
  <si>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</si>
  <si>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</si>
  <si>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</si>
  <si>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</si>
  <si>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</si>
  <si>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</si>
  <si>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</si>
  <si>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</si>
  <si>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</si>
  <si>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</si>
  <si>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</si>
  <si>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</si>
  <si>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</si>
  <si>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</si>
  <si>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</si>
  <si>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</si>
  <si>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</si>
  <si>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</si>
  <si>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</si>
  <si>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</si>
  <si>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</si>
  <si>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</si>
  <si>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</si>
  <si>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</si>
  <si>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</si>
  <si>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</si>
  <si>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</si>
  <si>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</si>
  <si>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</si>
  <si>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</si>
  <si>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</si>
  <si>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</si>
  <si>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</si>
  <si>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</si>
  <si>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</si>
  <si>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</si>
  <si>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</si>
  <si>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</si>
  <si>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</si>
  <si>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</si>
  <si>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</si>
  <si>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</si>
  <si>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</si>
  <si>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</si>
  <si>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</si>
  <si>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</si>
  <si>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</si>
  <si>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</si>
  <si>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</si>
  <si>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</si>
  <si>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</si>
  <si>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</si>
  <si>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</si>
  <si>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</si>
  <si>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</si>
  <si>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</si>
  <si>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</si>
  <si>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</si>
  <si>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</si>
  <si>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</si>
  <si>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</si>
  <si>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</si>
  <si>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</si>
  <si>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</si>
  <si>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</si>
  <si>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</si>
  <si>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</si>
  <si>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</si>
  <si>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</si>
  <si>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</si>
  <si>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</si>
  <si>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</si>
  <si>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</si>
  <si>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</si>
  <si>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</si>
  <si>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</si>
  <si>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</si>
  <si>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</si>
  <si>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</si>
  <si>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</si>
  <si>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</si>
  <si>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</si>
  <si>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</si>
  <si>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</si>
  <si>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</si>
  <si>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</si>
  <si>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</si>
  <si>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</si>
  <si>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</si>
  <si>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</si>
  <si>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</si>
  <si>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</si>
  <si>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</si>
  <si>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</si>
  <si>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</si>
  <si>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</si>
  <si>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</si>
  <si>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</si>
  <si>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</si>
  <si>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</si>
  <si>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</si>
  <si>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</si>
  <si>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</si>
  <si>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</si>
  <si>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</si>
  <si>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</si>
  <si>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</si>
  <si>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</si>
  <si>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</si>
  <si>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</si>
  <si>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</si>
  <si>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</si>
  <si>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</si>
  <si>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</si>
  <si>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</si>
  <si>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</si>
  <si>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</si>
  <si>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</si>
  <si>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</si>
  <si>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</si>
  <si>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</si>
  <si>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</si>
  <si>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</si>
  <si>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</si>
  <si>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</si>
  <si>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</si>
  <si>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</si>
  <si>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</si>
  <si>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</si>
  <si>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</si>
  <si>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</si>
  <si>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</si>
  <si>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</si>
  <si>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</si>
  <si>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</si>
  <si>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</si>
  <si>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</si>
  <si>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</si>
  <si>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</si>
  <si>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</si>
  <si>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</si>
  <si>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</si>
  <si>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</si>
  <si>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</si>
  <si>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</si>
  <si>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</si>
  <si>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</si>
  <si>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</si>
  <si>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</si>
  <si>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</si>
  <si>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</si>
  <si>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</si>
  <si>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</si>
  <si>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</si>
  <si>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</si>
  <si>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</si>
  <si>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</si>
  <si>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</si>
  <si>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</si>
  <si>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</si>
  <si>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</si>
  <si>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</si>
  <si>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</si>
  <si>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</si>
  <si>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</si>
  <si>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</si>
  <si>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</si>
  <si>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</si>
  <si>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</si>
  <si>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</si>
  <si>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</si>
  <si>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</si>
  <si>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</si>
  <si>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</si>
  <si>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</si>
  <si>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</si>
  <si>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</si>
  <si>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</si>
  <si>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</si>
  <si>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</si>
  <si>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</si>
  <si>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</si>
  <si>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</si>
  <si>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</si>
  <si>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</si>
  <si>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</si>
  <si>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</si>
  <si>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</si>
  <si>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</si>
  <si>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</si>
  <si>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</si>
  <si>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</si>
  <si>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</si>
  <si>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</si>
  <si>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</si>
  <si>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</si>
  <si>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</si>
  <si>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</si>
  <si>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</si>
  <si>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</si>
  <si>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</si>
  <si>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</si>
  <si>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</si>
  <si>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</si>
  <si>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</si>
  <si>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</si>
  <si>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</si>
  <si>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</si>
  <si>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</si>
  <si>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</si>
  <si>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</si>
  <si>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</si>
  <si>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</si>
  <si>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</si>
  <si>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</si>
  <si>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</si>
  <si>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</si>
  <si>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</si>
  <si>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</si>
  <si>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</si>
  <si>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</si>
  <si>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</si>
  <si>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</si>
  <si>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</si>
  <si>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</si>
  <si>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</si>
  <si>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</si>
  <si>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</si>
  <si>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</si>
  <si>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</si>
  <si>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</si>
  <si>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</si>
  <si>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</si>
  <si>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</si>
  <si>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</si>
  <si>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</si>
  <si>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</si>
  <si>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</si>
  <si>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</si>
  <si>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</si>
  <si>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</si>
  <si>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</si>
  <si>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</si>
  <si>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</si>
  <si>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</si>
  <si>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</si>
  <si>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</si>
  <si>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</si>
  <si>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</si>
  <si>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</si>
  <si>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</si>
  <si>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</si>
  <si>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</si>
  <si>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</si>
  <si>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</si>
  <si>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</si>
  <si>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</si>
  <si>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</si>
  <si>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</si>
  <si>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</si>
  <si>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</si>
  <si>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</si>
  <si>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</si>
  <si>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</si>
  <si>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</si>
  <si>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</si>
  <si>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</si>
  <si>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</si>
  <si>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</si>
  <si>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</si>
  <si>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</si>
  <si>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</si>
  <si>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</si>
  <si>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</si>
  <si>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</si>
  <si>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</si>
  <si>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</si>
  <si>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</si>
  <si>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</si>
  <si>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</si>
  <si>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</si>
  <si>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</si>
  <si>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</si>
  <si>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</si>
  <si>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</si>
  <si>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</si>
  <si>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</si>
  <si>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</si>
  <si>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</si>
  <si>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</si>
  <si>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</si>
  <si>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</si>
  <si>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</si>
  <si>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</si>
  <si>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</si>
  <si>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</si>
  <si>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</si>
  <si>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</si>
  <si>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</si>
  <si>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</si>
  <si>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</si>
  <si>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</si>
  <si>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</si>
  <si>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</si>
  <si>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</si>
  <si>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</si>
  <si>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</si>
  <si>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</si>
  <si>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</si>
  <si>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</si>
  <si>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</si>
  <si>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</si>
  <si>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</si>
  <si>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</si>
  <si>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</si>
  <si>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</si>
  <si>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</si>
  <si>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</si>
  <si>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</si>
  <si>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</si>
  <si>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</si>
  <si>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</si>
  <si>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</si>
  <si>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</si>
  <si>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</si>
  <si>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</si>
  <si>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</si>
  <si>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</si>
  <si>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</si>
  <si>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</si>
  <si>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</si>
  <si>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</si>
  <si>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</si>
  <si>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</si>
  <si>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</si>
  <si>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</si>
  <si>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</si>
  <si>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</si>
  <si>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</si>
  <si>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</si>
  <si>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</si>
  <si>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</si>
  <si>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</si>
  <si>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</si>
  <si>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</si>
  <si>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</si>
  <si>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</si>
  <si>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</si>
  <si>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</si>
  <si>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</si>
  <si>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</si>
  <si>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</si>
  <si>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</si>
  <si>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</si>
  <si>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</si>
  <si>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</si>
  <si>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</si>
  <si>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</si>
  <si>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</si>
  <si>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</si>
  <si>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</si>
  <si>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</si>
  <si>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</si>
  <si>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</si>
  <si>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</si>
  <si>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</si>
  <si>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</si>
  <si>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</si>
  <si>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</si>
  <si>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</si>
  <si>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</si>
  <si>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</si>
  <si>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</si>
  <si>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</si>
  <si>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</si>
  <si>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</si>
  <si>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</si>
  <si>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</si>
  <si>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</si>
  <si>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</si>
  <si>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</si>
  <si>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</si>
  <si>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</si>
  <si>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</si>
  <si>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</si>
  <si>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</si>
  <si>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</si>
  <si>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</si>
  <si>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</si>
  <si>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</si>
  <si>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</si>
  <si>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</si>
  <si>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</si>
  <si>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</si>
  <si>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</si>
  <si>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</si>
  <si>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</si>
  <si>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</si>
  <si>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</si>
  <si>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</si>
  <si>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</si>
  <si>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</si>
  <si>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</si>
  <si>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</si>
  <si>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</si>
  <si>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</si>
  <si>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</si>
  <si>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</si>
  <si>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</si>
  <si>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</si>
  <si>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</si>
  <si>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</si>
  <si>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</si>
  <si>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</si>
  <si>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</si>
  <si>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</si>
  <si>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</si>
  <si>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</si>
  <si>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</si>
  <si>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</si>
  <si>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</si>
  <si>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</si>
  <si>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</si>
  <si>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</si>
  <si>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</si>
  <si>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</si>
  <si>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</si>
  <si>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</si>
  <si>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</si>
  <si>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</si>
  <si>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</si>
  <si>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</si>
  <si>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</si>
  <si>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</si>
  <si>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</si>
  <si>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</si>
  <si>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</si>
  <si>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</si>
  <si>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</si>
  <si>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</si>
  <si>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</si>
  <si>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</si>
  <si>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</si>
  <si>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</si>
  <si>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</si>
  <si>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</si>
  <si>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</si>
  <si>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</si>
  <si>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</si>
  <si>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</si>
  <si>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</si>
  <si>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</si>
  <si>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</si>
  <si>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</si>
  <si>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</si>
  <si>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</si>
  <si>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</si>
  <si>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</si>
  <si>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</si>
  <si>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</si>
  <si>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</si>
  <si>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</si>
  <si>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</si>
  <si>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</si>
  <si>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</si>
  <si>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</si>
  <si>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</si>
  <si>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</si>
  <si>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</si>
  <si>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</si>
  <si>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</si>
  <si>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</si>
  <si>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</si>
  <si>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</si>
  <si>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</si>
  <si>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</si>
  <si>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</si>
  <si>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</si>
  <si>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</si>
  <si>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</si>
  <si>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</si>
  <si>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</si>
  <si>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</si>
  <si>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</si>
  <si>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</si>
  <si>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</si>
  <si>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</si>
  <si>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</si>
  <si>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</si>
  <si>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</si>
  <si>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</si>
  <si>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</si>
  <si>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</si>
  <si>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</si>
  <si>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</si>
  <si>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</si>
  <si>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</si>
  <si>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</si>
  <si>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</si>
  <si>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</si>
  <si>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</si>
  <si>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</si>
  <si>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</si>
  <si>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</si>
  <si>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</si>
  <si>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</si>
  <si>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</si>
  <si>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</si>
  <si>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</si>
  <si>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</si>
  <si>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</si>
  <si>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</si>
  <si>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</si>
  <si>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</si>
  <si>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</si>
  <si>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</si>
  <si>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</si>
  <si>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</si>
  <si>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</si>
  <si>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</si>
  <si>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</si>
  <si>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</si>
  <si>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</si>
  <si>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</si>
  <si>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</si>
  <si>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</si>
  <si>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</si>
  <si>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</si>
  <si>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</si>
  <si>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</si>
  <si>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</si>
  <si>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</si>
  <si>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</si>
  <si>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</si>
  <si>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</si>
  <si>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</si>
  <si>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</si>
  <si>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</si>
  <si>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</si>
  <si>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</si>
  <si>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</si>
  <si>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</si>
  <si>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</si>
  <si>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</si>
  <si>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</si>
  <si>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</si>
  <si>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</si>
  <si>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</si>
  <si>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</si>
  <si>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</si>
  <si>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</si>
  <si>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</si>
  <si>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</si>
  <si>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</si>
  <si>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</si>
  <si>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</si>
  <si>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</si>
  <si>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</si>
  <si>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</si>
  <si>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</si>
  <si>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</si>
  <si>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</si>
  <si>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</si>
  <si>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</si>
  <si>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</si>
  <si>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</si>
  <si>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</si>
  <si>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</si>
  <si>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</si>
  <si>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</si>
  <si>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</si>
  <si>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</si>
  <si>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</si>
  <si>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</si>
  <si>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</si>
  <si>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</si>
  <si>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</si>
  <si>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</si>
  <si>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</si>
  <si>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</si>
  <si>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</si>
  <si>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</si>
  <si>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</si>
  <si>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</si>
  <si>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</si>
  <si>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</si>
  <si>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</si>
  <si>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</si>
  <si>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</si>
  <si>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</si>
  <si>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</si>
  <si>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</si>
  <si>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</si>
  <si>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</si>
  <si>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</si>
  <si>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</si>
  <si>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</si>
  <si>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</si>
  <si>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</si>
  <si>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</si>
  <si>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</si>
  <si>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</si>
  <si>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</si>
  <si>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</si>
  <si>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</si>
  <si>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</si>
  <si>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</si>
  <si>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</si>
  <si>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</si>
  <si>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</si>
  <si>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</si>
  <si>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</si>
  <si>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</si>
  <si>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</si>
  <si>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</si>
  <si>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</si>
  <si>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</si>
  <si>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</si>
  <si>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</si>
  <si>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</si>
  <si>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</si>
  <si>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</si>
  <si>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</si>
  <si>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</si>
  <si>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</si>
  <si>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</si>
  <si>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</si>
  <si>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</si>
  <si>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</si>
  <si>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</si>
  <si>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</si>
  <si>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</si>
  <si>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</si>
  <si>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</si>
  <si>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</si>
  <si>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</si>
  <si>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</si>
  <si>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</si>
  <si>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</si>
  <si>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</si>
  <si>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</si>
  <si>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</si>
  <si>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</si>
  <si>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</si>
  <si>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</si>
  <si>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</si>
  <si>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</si>
  <si>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</si>
  <si>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</si>
  <si>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</si>
  <si>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</si>
  <si>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</si>
  <si>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</si>
  <si>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</si>
  <si>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</si>
  <si>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</si>
  <si>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</si>
  <si>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</si>
  <si>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</si>
  <si>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</si>
  <si>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</si>
  <si>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</si>
  <si>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</si>
  <si>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</si>
  <si>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</si>
  <si>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</si>
  <si>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</si>
  <si>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</si>
  <si>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</si>
  <si>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</si>
  <si>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</si>
  <si>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</si>
  <si>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</si>
  <si>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</si>
  <si>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</si>
  <si>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</si>
  <si>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</si>
  <si>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</si>
  <si>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</si>
  <si>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</si>
  <si>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</si>
  <si>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</si>
  <si>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</si>
  <si>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</si>
  <si>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</si>
  <si>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</si>
  <si>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</si>
  <si>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</si>
  <si>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</si>
  <si>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</si>
  <si>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</si>
  <si>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</si>
  <si>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</si>
  <si>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</si>
  <si>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</si>
  <si>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</si>
  <si>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</si>
  <si>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</si>
  <si>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</si>
  <si>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</si>
  <si>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</si>
  <si>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</si>
  <si>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</si>
  <si>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</si>
  <si>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</si>
  <si>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</si>
  <si>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</si>
  <si>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</si>
  <si>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</si>
  <si>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</si>
  <si>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</si>
  <si>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</si>
  <si>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</si>
  <si>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</si>
  <si>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</si>
  <si>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</si>
  <si>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</si>
  <si>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</si>
  <si>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</si>
  <si>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</si>
  <si>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</si>
  <si>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</si>
  <si>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</si>
  <si>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</si>
  <si>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</si>
  <si>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</si>
  <si>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</si>
  <si>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</si>
  <si>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</si>
  <si>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</si>
  <si>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</si>
  <si>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</si>
  <si>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</si>
  <si>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</si>
  <si>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</si>
  <si>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</si>
  <si>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</si>
  <si>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</si>
  <si>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</si>
  <si>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</si>
  <si>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</si>
  <si>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</si>
  <si>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</si>
  <si>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</si>
  <si>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</si>
  <si>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</si>
  <si>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</si>
  <si>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</si>
  <si>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</si>
  <si>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</si>
  <si>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</si>
  <si>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</si>
  <si>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</si>
  <si>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</si>
  <si>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</si>
  <si>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</si>
  <si>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</si>
  <si>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</si>
  <si>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</si>
  <si>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</si>
  <si>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</si>
  <si>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</si>
  <si>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</si>
  <si>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</si>
  <si>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</si>
  <si>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</si>
  <si>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</si>
  <si>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</si>
  <si>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</si>
  <si>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</si>
  <si>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</si>
  <si>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</si>
  <si>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</si>
  <si>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</si>
  <si>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</si>
  <si>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</si>
  <si>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</si>
  <si>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</si>
  <si>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</si>
  <si>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</si>
  <si>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</si>
  <si>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</si>
  <si>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</si>
  <si>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</si>
  <si>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</si>
  <si>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</si>
  <si>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</si>
  <si>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</si>
  <si>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</si>
  <si>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</si>
  <si>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</si>
  <si>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</si>
  <si>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</si>
  <si>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</si>
  <si>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</si>
  <si>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</si>
  <si>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</si>
  <si>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</si>
  <si>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</si>
  <si>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</si>
  <si>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</si>
  <si>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</si>
  <si>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</si>
  <si>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</si>
  <si>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</si>
  <si>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</si>
  <si>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</si>
  <si>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</si>
  <si>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</si>
  <si>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</si>
  <si>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</si>
  <si>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</si>
  <si>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</si>
  <si>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</si>
  <si>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</si>
  <si>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</si>
  <si>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</si>
  <si>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</si>
  <si>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</si>
  <si>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</si>
  <si>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</si>
  <si>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</si>
  <si>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</si>
  <si>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</si>
  <si>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</si>
  <si>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</si>
  <si>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</si>
  <si>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</si>
  <si>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</si>
  <si>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</si>
  <si>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</si>
  <si>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</si>
  <si>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</si>
  <si>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</si>
  <si>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</si>
  <si>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</si>
  <si>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</si>
  <si>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</si>
  <si>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</si>
  <si>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</si>
  <si>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</si>
  <si>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</si>
  <si>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</si>
  <si>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</si>
  <si>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</si>
  <si>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</si>
  <si>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</si>
  <si>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</si>
  <si>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</si>
  <si>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</si>
  <si>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</si>
  <si>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</si>
  <si>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</si>
  <si>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</si>
  <si>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</si>
  <si>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</si>
  <si>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</si>
  <si>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</si>
  <si>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</si>
  <si>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</si>
  <si>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</si>
  <si>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</si>
  <si>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</si>
  <si>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</si>
  <si>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</si>
  <si>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</si>
  <si>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</si>
  <si>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</si>
  <si>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</si>
  <si>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</si>
  <si>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</si>
  <si>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</si>
  <si>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</si>
  <si>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</si>
  <si>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</si>
  <si>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</si>
  <si>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</si>
  <si>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</si>
  <si>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</si>
  <si>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</si>
  <si>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</si>
  <si>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</si>
  <si>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</si>
  <si>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</si>
  <si>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</si>
  <si>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</si>
  <si>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</si>
  <si>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</si>
  <si>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</si>
  <si>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</si>
  <si>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</si>
  <si>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</si>
  <si>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</si>
  <si>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</si>
  <si>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</si>
  <si>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</si>
  <si>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</si>
  <si>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</si>
  <si>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</si>
  <si>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</si>
  <si>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</si>
  <si>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</si>
  <si>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</si>
  <si>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</si>
  <si>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</si>
  <si>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</si>
  <si>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</si>
  <si>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</si>
  <si>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</si>
  <si>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</si>
  <si>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</si>
  <si>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</si>
  <si>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</si>
  <si>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</si>
  <si>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</si>
  <si>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</si>
  <si>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</si>
  <si>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</si>
  <si>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</si>
  <si>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</si>
  <si>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</si>
  <si>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</si>
  <si>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</si>
  <si>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</si>
  <si>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</si>
  <si>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</si>
  <si>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</si>
  <si>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</si>
  <si>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</si>
  <si>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</si>
  <si>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</si>
  <si>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</si>
  <si>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</si>
  <si>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</si>
  <si>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</si>
  <si>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</si>
  <si>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</si>
  <si>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</si>
  <si>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</si>
  <si>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</si>
  <si>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</si>
  <si>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</si>
  <si>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</si>
  <si>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</si>
  <si>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</si>
  <si>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</si>
  <si>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</si>
  <si>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</si>
  <si>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</si>
  <si>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</si>
  <si>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</si>
  <si>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</si>
  <si>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</si>
  <si>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</si>
  <si>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</si>
  <si>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</si>
  <si>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</si>
  <si>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</si>
  <si>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</si>
  <si>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</si>
  <si>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</si>
  <si>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</si>
  <si>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</si>
  <si>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</si>
  <si>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</si>
  <si>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</si>
  <si>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</si>
  <si>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</si>
  <si>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</si>
  <si>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</si>
  <si>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</si>
  <si>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</si>
  <si>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</si>
  <si>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</si>
  <si>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</si>
  <si>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</si>
  <si>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</si>
  <si>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</si>
  <si>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</si>
  <si>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</si>
  <si>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</si>
  <si>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</si>
  <si>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</si>
  <si>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</si>
  <si>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</si>
  <si>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</si>
  <si>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</si>
  <si>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</si>
  <si>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</si>
  <si>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</si>
  <si>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</si>
  <si>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</si>
  <si>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</si>
  <si>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</si>
  <si>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</si>
  <si>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</si>
  <si>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</si>
  <si>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</si>
  <si>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</si>
  <si>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</si>
  <si>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</si>
  <si>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</si>
  <si>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</si>
  <si>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</si>
  <si>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</si>
  <si>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</si>
  <si>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</si>
  <si>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</si>
  <si>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</si>
  <si>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</si>
  <si>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</si>
  <si>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</si>
  <si>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</si>
  <si>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</si>
  <si>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</si>
  <si>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</si>
  <si>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</si>
  <si>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</si>
  <si>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</si>
  <si>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</si>
  <si>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</si>
  <si>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</si>
  <si>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</si>
  <si>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</si>
  <si>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</si>
  <si>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</si>
  <si>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</si>
  <si>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</si>
  <si>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</si>
  <si>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</si>
  <si>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</si>
  <si>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</si>
  <si>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</si>
  <si>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</si>
  <si>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</si>
  <si>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</si>
  <si>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</si>
  <si>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</si>
  <si>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</si>
  <si>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</si>
  <si>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</si>
  <si>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</si>
  <si>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</si>
  <si>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</si>
  <si>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</si>
  <si>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</si>
  <si>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</si>
  <si>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</si>
  <si>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</si>
  <si>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</si>
  <si>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</si>
  <si>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</si>
  <si>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</si>
  <si>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</si>
  <si>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</si>
  <si>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</si>
  <si>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</si>
  <si>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</si>
  <si>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</si>
  <si>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</si>
  <si>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</si>
  <si>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</si>
  <si>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</si>
  <si>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</si>
  <si>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</si>
  <si>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</si>
  <si>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</si>
  <si>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</si>
  <si>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</si>
  <si>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</si>
  <si>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</si>
  <si>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</si>
  <si>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</si>
  <si>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</si>
  <si>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</si>
  <si>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</si>
  <si>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</si>
  <si>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</si>
  <si>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</si>
  <si>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</si>
  <si>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</si>
  <si>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</si>
  <si>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</si>
  <si>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</si>
  <si>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</si>
  <si>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</si>
  <si>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</si>
  <si>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</si>
  <si>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</si>
  <si>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</si>
  <si>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</si>
  <si>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</si>
  <si>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</si>
  <si>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</si>
  <si>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</si>
  <si>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</si>
  <si>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</si>
  <si>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</si>
  <si>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</si>
  <si>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</si>
  <si>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</si>
  <si>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</si>
  <si>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</si>
  <si>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</si>
  <si>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</si>
  <si>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</si>
  <si>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</si>
  <si>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</si>
  <si>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</si>
  <si>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</si>
  <si>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</si>
  <si>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</si>
  <si>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</si>
  <si>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</si>
  <si>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</si>
  <si>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</si>
  <si>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</si>
  <si>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</si>
  <si>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</si>
  <si>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</si>
  <si>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</si>
  <si>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</si>
  <si>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</si>
  <si>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</si>
  <si>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</si>
  <si>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</si>
  <si>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</si>
  <si>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</si>
  <si>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</si>
  <si>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</si>
  <si>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</si>
  <si>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</si>
  <si>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</si>
  <si>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</si>
  <si>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</si>
  <si>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</si>
  <si>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</si>
  <si>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</si>
  <si>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</si>
  <si>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</si>
  <si>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</si>
  <si>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</si>
  <si>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</si>
  <si>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</si>
  <si>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</si>
  <si>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</si>
  <si>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</si>
  <si>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</si>
  <si>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</si>
  <si>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</si>
  <si>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</si>
  <si>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</si>
  <si>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</si>
  <si>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</si>
  <si>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</si>
  <si>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</si>
  <si>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</si>
  <si>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</si>
  <si>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</si>
  <si>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</si>
  <si>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</si>
  <si>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</si>
  <si>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</si>
  <si>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</si>
  <si>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</si>
  <si>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</si>
  <si>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</si>
  <si>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</si>
  <si>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</si>
  <si>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</si>
  <si>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</si>
  <si>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</si>
  <si>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</si>
  <si>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</si>
  <si>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</si>
  <si>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</si>
  <si>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</si>
  <si>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</si>
  <si>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</si>
  <si>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</si>
  <si>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</si>
  <si>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</si>
  <si>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</si>
  <si>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</si>
  <si>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</si>
  <si>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</si>
  <si>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</si>
  <si>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</si>
  <si>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</si>
  <si>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</si>
  <si>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</si>
  <si>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</si>
  <si>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</si>
  <si>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</si>
  <si>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</si>
  <si>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</si>
  <si>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</si>
  <si>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</si>
  <si>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</si>
  <si>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</si>
  <si>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</si>
  <si>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</si>
  <si>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</si>
  <si>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</si>
  <si>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</si>
  <si>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</si>
  <si>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</si>
  <si>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</si>
  <si>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</si>
  <si>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</si>
  <si>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</si>
  <si>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</si>
  <si>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</si>
  <si>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</si>
  <si>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</si>
  <si>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</si>
  <si>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</si>
  <si>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</si>
  <si>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</si>
  <si>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</si>
  <si>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</si>
  <si>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</si>
  <si>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</si>
  <si>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</si>
  <si>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</si>
  <si>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</si>
  <si>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</si>
  <si>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</si>
  <si>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</si>
  <si>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</si>
  <si>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</si>
  <si>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</si>
  <si>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</si>
  <si>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</si>
  <si>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</si>
  <si>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</si>
  <si>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</si>
  <si>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</si>
  <si>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</si>
  <si>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</si>
  <si>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</si>
  <si>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</si>
  <si>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</si>
  <si>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</si>
  <si>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</si>
  <si>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</si>
  <si>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</si>
  <si>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</si>
  <si>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</si>
  <si>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</si>
  <si>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</si>
  <si>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</si>
  <si>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</si>
  <si>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</si>
  <si>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</si>
  <si>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</si>
  <si>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</si>
  <si>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</si>
  <si>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</si>
  <si>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</si>
  <si>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PCM-20251008-00001446</t>
  </si>
  <si>
    <t xml:space="preserve">site located in VIP area Qudiya team at gate Face access with Fuel , waiting for Access photos not allowed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</si>
  <si>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</si>
  <si>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</si>
  <si>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</si>
  <si>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</si>
  <si>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</si>
  <si>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</si>
  <si>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</si>
  <si>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</si>
  <si>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</si>
  <si>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</si>
  <si>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</si>
  <si>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</si>
  <si>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</si>
  <si>
    <t>PCM-20251008-00001466</t>
  </si>
  <si>
    <t xml:space="preserve">ETA 50 mins </t>
  </si>
  <si>
    <t>PCM-20251008-00001631</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</si>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</sst>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1" fillId="20" borderId="1" xfId="0" applyFont="1" applyFill="1" applyBorder="1" applyAlignment="1">
      <alignment horizontal="center" vertical="center" wrapText="1"/>
    </xf>
    <xf numFmtId="165" fontId="31" fillId="20" borderId="1" xfId="0" applyNumberFormat="1" applyFont="1" applyFill="1" applyBorder="1" applyAlignment="1">
      <alignment horizontal="center" vertical="center" wrapText="1"/>
    </xf>
    <xf numFmtId="164" fontId="31" fillId="20" borderId="1" xfId="0" applyNumberFormat="1" applyFont="1" applyFill="1" applyBorder="1" applyAlignment="1">
      <alignment horizontal="center" vertical="center" wrapText="1"/>
    </xf>
    <xf numFmtId="0" fontId="30" fillId="0" borderId="0" xfId="0" applyFont="1"/>
    <xf numFmtId="0" fontId="26" fillId="0" borderId="8" xfId="0" applyFont="1" applyFill="1" applyBorder="1" applyAlignment="1">
      <alignment horizontal="center" vertical="center"/>
    </xf>
    <xf numFmtId="0" fontId="22" fillId="0" borderId="9" xfId="0" applyFont="1" applyFill="1" applyBorder="1" applyAlignment="1">
      <alignment horizontal="center" vertical="center"/>
    </xf>
    <xf numFmtId="0" fontId="22" fillId="0" borderId="8" xfId="0" applyFont="1" applyFill="1" applyBorder="1" applyAlignment="1">
      <alignment horizontal="center" vertical="center"/>
    </xf>
    <xf numFmtId="0" fontId="29" fillId="0" borderId="8" xfId="0" applyFont="1" applyFill="1" applyBorder="1" applyAlignment="1">
      <alignment horizontal="center" vertical="center"/>
    </xf>
    <xf numFmtId="165" fontId="22" fillId="0" borderId="9" xfId="0" applyNumberFormat="1" applyFont="1" applyFill="1" applyBorder="1" applyAlignment="1">
      <alignment horizontal="center" vertical="center"/>
    </xf>
    <xf numFmtId="164" fontId="22" fillId="0" borderId="8" xfId="0" applyNumberFormat="1" applyFont="1" applyFill="1" applyBorder="1" applyAlignment="1">
      <alignment horizontal="center" vertical="center"/>
    </xf>
    <xf numFmtId="0" fontId="22" fillId="0" borderId="8" xfId="0" applyFont="1" applyFill="1" applyBorder="1" applyAlignment="1">
      <alignment horizontal="center" vertical="center" wrapText="1"/>
    </xf>
    <xf numFmtId="165" fontId="26" fillId="0"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7" totalsRowShown="0" headerRowDxfId="157" dataDxfId="156" headerRowBorderDxfId="154" tableBorderDxfId="155" totalsRowBorderDxfId="153">
  <autoFilter ref="A1:CJ2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6" totalsRowShown="0" headerRowDxfId="64" dataDxfId="63" headerRowBorderDxfId="61" tableBorderDxfId="62">
  <autoFilter ref="A1:L11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2" totalsRowShown="0" headerRowDxfId="48" dataDxfId="47" headerRowBorderDxfId="45" tableBorderDxfId="46" totalsRowBorderDxfId="44">
  <autoFilter ref="A1:L4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9" totalsRowShown="0" headerRowDxfId="31" dataDxfId="30" headerRowBorderDxfId="28" tableBorderDxfId="29">
  <autoFilter ref="A1:L12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23" totalsRowShown="0" headerRowDxfId="15" dataDxfId="14" headerRowBorderDxfId="12" tableBorderDxfId="13">
  <autoFilter ref="A1:L2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K13" sqref="K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275.73687951389002</v>
      </c>
      <c r="H2" s="82">
        <v>45662.943402777775</v>
      </c>
      <c r="I2" s="65" t="str">
        <f>IFERROR(VLOOKUP(D2,DB!A:F,6,0),"")</f>
        <v>Generator-SG</v>
      </c>
      <c r="J2" s="65" t="str">
        <f>IFERROR(VLOOKUP(D2,DB!A:G,7,0),"")</f>
        <v>Dead</v>
      </c>
      <c r="K2" s="73" t="s">
        <v>38965</v>
      </c>
      <c r="L2" s="71" t="str">
        <f>IFERROR(VLOOKUP(D2,DB!A:I,9,0),"")</f>
        <v>Latis</v>
      </c>
    </row>
    <row r="3" spans="1:12" ht="15" customHeight="1">
      <c r="A3" s="142"/>
      <c r="B3" s="143" t="str">
        <f>IFERROR(VLOOKUP(D3,DB!A:K,11,0),"")</f>
        <v/>
      </c>
      <c r="C3" s="143"/>
      <c r="D3" s="143"/>
      <c r="E3" s="144"/>
      <c r="F3" s="145"/>
      <c r="G3" s="146">
        <f ca="1">IFERROR(NOW()-F3,"")</f>
        <v>45938.685305439816</v>
      </c>
      <c r="H3" s="145"/>
      <c r="I3" s="143" t="str">
        <f>IFERROR(VLOOKUP(D3,DB!A:F,6,0),"")</f>
        <v/>
      </c>
      <c r="J3" s="65" t="str">
        <f>IFERROR(VLOOKUP(D3,DB!A:G,7,0),"")</f>
        <v/>
      </c>
      <c r="K3" s="147"/>
      <c r="L3" s="148" t="str">
        <f>IFERROR(VLOOKUP(D3,DB!A:I,9,0),"")</f>
        <v/>
      </c>
    </row>
    <row r="4" spans="1:12" ht="15" customHeight="1">
      <c r="A4" s="142"/>
      <c r="B4" s="143" t="str">
        <f>IFERROR(VLOOKUP(D4,DB!A:K,11,0),"")</f>
        <v/>
      </c>
      <c r="C4" s="143"/>
      <c r="D4" s="143"/>
      <c r="E4" s="144"/>
      <c r="F4" s="145"/>
      <c r="G4" s="146">
        <f ca="1">IFERROR(NOW()-F4,"")</f>
        <v>45938.685305439816</v>
      </c>
      <c r="H4" s="145"/>
      <c r="I4" s="143" t="str">
        <f>IFERROR(VLOOKUP(D4,DB!A:F,6,0),"")</f>
        <v/>
      </c>
      <c r="J4" s="65" t="str">
        <f>IFERROR(VLOOKUP(D4,DB!A:G,7,0),"")</f>
        <v/>
      </c>
      <c r="K4" s="147"/>
      <c r="L4" s="148" t="str">
        <f>IFERROR(VLOOKUP(D4,DB!A:I,9,0),"")</f>
        <v/>
      </c>
    </row>
    <row r="5" spans="1:12" ht="15" customHeight="1">
      <c r="A5" s="142"/>
      <c r="B5" s="143" t="str">
        <f>IFERROR(VLOOKUP(D5,DB!A:K,11,0),"")</f>
        <v/>
      </c>
      <c r="C5" s="143"/>
      <c r="D5" s="143"/>
      <c r="E5" s="144"/>
      <c r="F5" s="145"/>
      <c r="G5" s="146">
        <f ca="1">IFERROR(NOW()-F5,"")</f>
        <v>45938.685305439816</v>
      </c>
      <c r="H5" s="145"/>
      <c r="I5" s="143" t="str">
        <f>IFERROR(VLOOKUP(D5,DB!A:F,6,0),"")</f>
        <v/>
      </c>
      <c r="J5" s="65" t="str">
        <f>IFERROR(VLOOKUP(D5,DB!A:G,7,0),"")</f>
        <v/>
      </c>
      <c r="K5" s="147"/>
      <c r="L5" s="148" t="str">
        <f>IFERROR(VLOOKUP(D5,DB!A:I,9,0),"")</f>
        <v/>
      </c>
    </row>
    <row r="6" spans="1:12" ht="15" customHeight="1">
      <c r="A6" s="142"/>
      <c r="B6" s="143" t="str">
        <f>IFERROR(VLOOKUP(D6,DB!A:K,11,0),"")</f>
        <v/>
      </c>
      <c r="C6" s="143"/>
      <c r="D6" s="143"/>
      <c r="E6" s="144"/>
      <c r="F6" s="145"/>
      <c r="G6" s="146">
        <f ca="1">IFERROR(NOW()-F6,"")</f>
        <v>45938.685305439816</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45938.685305439816</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45938.685305439816</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45938.685305439816</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45938.685305439816</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45938.685305439816</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45938.685305439816</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45938.685305439816</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45938.685305439816</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45938.685305439816</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45938.685305439816</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45938.685305439816</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45938.685305439816</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45938.685305439816</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45938.685305439816</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45938.685305439816</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45938.685305439816</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45938.685305439816</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45938.685305439816</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45938.685305439816</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45938.685305439816</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45938.685305439816</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45938.685305439816</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45938.685305439816</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45938.685305439816</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45938.685305439816</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45938.685305439816</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45938.685305439816</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45938.685305439816</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45938.685305439816</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45938.685305439816</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45938.685305439816</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45938.685305439816</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45938.685305439816</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45938.685305439816</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45938.685305439816</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45938.685305439816</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45938.685305439816</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45938.685305439816</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45938.685305439816</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45938.685305439816</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45938.685305439816</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45938.685305439816</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45938.685305439816</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45938.685305439816</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45938.685305439816</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45938.685305439816</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45938.685305439816</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45938.685305439816</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45938.685305439816</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45938.685305439816</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45938.685305439816</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45938.685305439816</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45938.685305439816</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45938.685305439816</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45938.685305439816</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45938.685305439816</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45938.685305439816</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45938.685305439816</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45938.685305439816</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45938.685305439816</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45938.685305439816</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45938.685305439816</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45938.685305439816</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45938.685305439816</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45938.685305439816</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45938.685305439816</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45938.685305439816</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45938.685305439816</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45938.685305439816</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45938.685305439816</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45938.685305439816</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45938.685305439816</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45938.685305439816</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07C4F5CE-6B20-4D0B-B792-4F9FD86356AC}"/>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7"/>
  <sheetViews>
    <sheetView tabSelected="1" workbookViewId="0">
      <selection activeCell="D8" sqref="D8"/>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131.95822210648475</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113.68546747685468</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39050</v>
      </c>
      <c r="B5" s="18" t="str">
        <f>IFERROR(VLOOKUP(D5,DB!A:K,11,0),"")</f>
        <v>R2</v>
      </c>
      <c r="C5" s="18">
        <v>2</v>
      </c>
      <c r="D5" s="18" t="s">
        <v>17684</v>
      </c>
      <c r="E5" s="120"/>
      <c r="F5" s="121" t="s">
        <v>39050</v>
      </c>
      <c r="G5" s="122" t="str">
        <f ca="1">IFERROR(NOW()-F5,"-")</f>
        <v>-</v>
      </c>
      <c r="H5" s="121">
        <v>45937.721956018519</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39052</v>
      </c>
      <c r="B6" s="18" t="str">
        <f>IFERROR(VLOOKUP(D6,DB!A:K,11,0),"")</f>
        <v>R2</v>
      </c>
      <c r="C6" s="18">
        <v>1</v>
      </c>
      <c r="D6" s="18" t="s">
        <v>29202</v>
      </c>
      <c r="E6" s="120" t="s">
        <v>38964</v>
      </c>
      <c r="F6" s="121">
        <v>45938.586030092592</v>
      </c>
      <c r="G6" s="122">
        <f ca="1">IFERROR(NOW()-F6,"-")</f>
        <v>9.9275347223738208E-2</v>
      </c>
      <c r="H6" s="121">
        <v>45938.580474537041</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45938.685305439816</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45938.685305439816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45938.685305439816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45938.685305439816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45938.685305439816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45938.685305439816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45938.685305439816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45938.685305439816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45938.685305439816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45938.685305439816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45938.685305439816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45938.685305439816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45938.685305439816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45938.685305439816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45938.685305439816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45938.685305439816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45938.685305439816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45938.685305439816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45938.685305439816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45938.685305439816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45938.685305439816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45938.685305439816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45938.685305439816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45938.685305439816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45938.685305439816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45938.685305439816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45938.685305439816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45938.685305439816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45938.685305439816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45938.685305439816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45938.685305439816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45938.685305439816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45938.685305439816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45938.685305439816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45938.685305439816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45938.685305439816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45938.685305439816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45938.685305439816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45938.685305439816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45938.685305439816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45938.685305439816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45938.685305439816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45938.685305439816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45938.685305439816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45938.685305439816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45938.685305439816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45938.685305439816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45938.685305439816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45938.685305439816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45938.685305439816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45938.685305439816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45938.685305439816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45938.685305439816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45938.685305439816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45938.685305439816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45938.685305439816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45938.685305439816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45938.685305439816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45938.685305439816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45938.685305439816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45938.685305439816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45938.685305439816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45938.685305439816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45938.685305439816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45938.685305439816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45938.685305439816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45938.685305439816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45938.685305439816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45938.685305439816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45938.685305439816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45938.685305439816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45938.685305439816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45938.685305439816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45938.685305439816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45938.685305439816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45938.685305439816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45938.685305439816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45938.685305439816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45938.685305439816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45938.685305439816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45938.685305439816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45938.685305439816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45938.685305439816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45938.685305439816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45938.685305439816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45938.685305439816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45938.685305439816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45938.685305439816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45938.685305439816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45938.685305439816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45938.685305439816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45938.685305439816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45938.685305439816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45938.685305439816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45938.685305439816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45938.685305439816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45938.685305439816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45938.685305439816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45938.685305439816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45938.685305439816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45938.685305439816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45938.685305439816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45938.685305439816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45938.685305439816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45938.685305439816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45938.685305439816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45938.685305439816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45938.685305439816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45938.685305439816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45938.685305439816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45938.685305439816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45938.685305439816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45938.685305439816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45938.685305439816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45938.685305439816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45938.685305439816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45938.685305439816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45938.685305439816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45938.685305439816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45938.685305439816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45938.685305439816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45938.685305439816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45938.685305439816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45938.685305439816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45938.685305439816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45938.685305439816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45938.685305439816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45938.685305439816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45938.685305439816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45938.685305439816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45938.685305439816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45938.685305439816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45938.685305439816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45938.685305439816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45938.685305439816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45938.685305439816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45938.685305439816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45938.685305439816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45938.685305439816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45938.685305439816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45938.685305439816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45938.685305439816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45938.685305439816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45938.685305439816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45938.685305439816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45938.685305439816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45938.685305439816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45938.685305439816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45938.685305439816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45938.685305439816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45938.685305439816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45938.685305439816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45938.685305439816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45938.685305439816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45938.685305439816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45938.685305439816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45938.685305439816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45938.685305439816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45938.685305439816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45938.685305439816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45938.685305439816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45938.685305439816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45938.685305439816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45938.685305439816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45938.685305439816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45938.685305439816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45938.685305439816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45938.685305439816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45938.685305439816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45938.685305439816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45938.685305439816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45938.685305439816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45938.685305439816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45938.685305439816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45938.685305439816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45938.685305439816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45938.685305439816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45938.685305439816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45938.685305439816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45938.685305439816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45938.685305439816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45938.685305439816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45938.685305439816</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45938.685305439816</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45938.685305439816</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45938.685305439816</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45938.685305439816</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45938.685305439816</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45938.685305439816</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45938.685305439816</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45938.685305439816</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45938.685305439816</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45938.685305439816</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45938.685305439816</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45938.685305439816</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45938.685305439816</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45938.685305439816</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45938.685305439816</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45938.685305439816</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45938.685305439816</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45938.685305439816</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45938.685305439816</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45938.685305439816</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45938.685305439816</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45938.685305439816</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45938.685305439816</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45938.685305439816</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45938.685305439816</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45938.685305439816</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45938.685305439816</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row r="217" spans="1:88" ht="31.5" customHeight="1">
      <c r="A217" s="119"/>
      <c r="B217" s="18" t="str">
        <f>IFERROR(VLOOKUP(D217,DB!A:K,11,0),"")</f>
        <v/>
      </c>
      <c r="C217" s="18"/>
      <c r="D217" s="18"/>
      <c r="E217" s="120"/>
      <c r="F217" s="121"/>
      <c r="G217" s="122">
        <f ca="1">IFERROR(NOW()-F217,"-")</f>
        <v>45938.685305439816</v>
      </c>
      <c r="H217" s="12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17"/>
    </row>
  </sheetData>
  <dataValidations count="2">
    <dataValidation allowBlank="1" showInputMessage="1" showErrorMessage="1" sqref="E1" xr:uid="{4D935161-CDD3-4592-B877-3FB59C99E142}"/>
    <dataValidation type="list" allowBlank="1" showInputMessage="1" showErrorMessage="1" sqref="E3:E2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6"/>
  <sheetViews>
    <sheetView workbookViewId="0">
      <selection activeCell="I4" sqref="I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9" ca="1" si="0">IFERROR(NOW()-F2,"-")</f>
        <v>45938.685305439816</v>
      </c>
      <c r="H2" s="22"/>
      <c r="I2" s="19" t="str">
        <f>IFERROR(VLOOKUP(D2,DB!A:F,6,0),"")</f>
        <v/>
      </c>
      <c r="J2" s="18" t="str">
        <f>IFERROR(VLOOKUP(D2,DB!A:G,7,0),"")</f>
        <v/>
      </c>
      <c r="K2" s="50"/>
      <c r="L2" s="23" t="str">
        <f>IFERROR(VLOOKUP(D2,DB!A:I,9,0),"")</f>
        <v/>
      </c>
    </row>
    <row r="3" spans="1:13" ht="15" customHeight="1">
      <c r="A3" s="19"/>
      <c r="B3" s="67" t="str">
        <f>IFERROR(VLOOKUP(D3,DB!A:K,11,0),"")</f>
        <v/>
      </c>
      <c r="C3" s="18"/>
      <c r="D3" s="67"/>
      <c r="E3" s="18"/>
      <c r="F3" s="20"/>
      <c r="G3" s="21">
        <f t="shared" ca="1" si="0"/>
        <v>45938.685305439816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45938.685305439816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45938.685305439816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45938.685305439816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45938.685305439816</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45938.685305439816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45938.685305439816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45938.685305439816</v>
      </c>
      <c r="H10" s="22"/>
      <c r="I10" s="19" t="str">
        <f>IFERROR(VLOOKUP(D10,DB!A:F,6,0),"")</f>
        <v/>
      </c>
      <c r="J10" s="18" t="str">
        <f>IFERROR(VLOOKUP(D10,DB!A:G,7,0),"")</f>
        <v/>
      </c>
      <c r="K10" s="50"/>
      <c r="L10" s="23" t="str">
        <f>IFERROR(VLOOKUP(D10,DB!A:I,9,0),"")</f>
        <v/>
      </c>
    </row>
    <row r="11" spans="1:13" ht="15" customHeight="1">
      <c r="A11" s="19"/>
      <c r="B11" s="67" t="str">
        <f>IFERROR(VLOOKUP(C11,DB!A:K,11,0),"")</f>
        <v/>
      </c>
      <c r="C11" s="18"/>
      <c r="D11" s="18"/>
      <c r="E11" s="18"/>
      <c r="F11" s="20"/>
      <c r="G11" s="21">
        <f t="shared" ca="1" si="0"/>
        <v>45938.685305439816</v>
      </c>
      <c r="H11" s="22"/>
      <c r="I11" s="19" t="str">
        <f>IFERROR(VLOOKUP(C11,DB!A:F,6,0),"")</f>
        <v/>
      </c>
      <c r="J11" s="18" t="str">
        <f>IFERROR(VLOOKUP(C11,DB!A:G,7,0),"")</f>
        <v/>
      </c>
      <c r="K11" s="50"/>
      <c r="L11" s="23" t="str">
        <f>IFERROR(VLOOKUP(C11,DB!A:I,9,0),"")</f>
        <v/>
      </c>
    </row>
    <row r="12" spans="1:13" ht="15" customHeight="1">
      <c r="A12" s="19"/>
      <c r="B12" s="67" t="str">
        <f>IFERROR(VLOOKUP(D12,DB!A:K,11,0),"")</f>
        <v/>
      </c>
      <c r="C12" s="18"/>
      <c r="D12" s="18"/>
      <c r="E12" s="18"/>
      <c r="F12" s="20"/>
      <c r="G12" s="21">
        <f t="shared" ca="1" si="0"/>
        <v>45938.685305439816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45938.685305439816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45938.685305439816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45938.685305439816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45938.685305439816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45938.685305439816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45938.685305439816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45938.685305439816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45938.685305439816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45938.685305439816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45938.685305439816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45938.685305439816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45938.685305439816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45938.685305439816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45938.685305439816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45938.685305439816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45938.685305439816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45938.685305439816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ref="G30:G93" ca="1" si="1">IFERROR(NOW()-F30,"-")</f>
        <v>45938.685305439816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45938.685305439816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45938.685305439816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45938.685305439816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45938.685305439816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45938.685305439816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45938.685305439816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45938.685305439816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45938.685305439816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45938.685305439816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45938.685305439816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45938.685305439816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45938.685305439816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45938.685305439816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45938.685305439816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45938.685305439816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45938.685305439816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45938.685305439816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45938.685305439816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45938.685305439816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45938.685305439816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45938.685305439816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45938.685305439816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45938.685305439816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45938.685305439816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45938.685305439816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45938.685305439816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45938.685305439816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45938.685305439816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45938.685305439816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45938.685305439816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45938.685305439816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45938.685305439816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45938.685305439816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45938.685305439816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45938.685305439816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45938.685305439816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45938.685305439816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45938.685305439816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45938.685305439816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45938.685305439816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45938.685305439816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45938.685305439816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45938.685305439816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45938.685305439816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45938.685305439816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45938.685305439816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45938.685305439816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45938.685305439816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45938.685305439816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45938.685305439816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45938.685305439816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45938.685305439816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45938.685305439816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45938.685305439816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45938.685305439816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45938.685305439816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45938.685305439816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45938.685305439816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45938.685305439816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45938.685305439816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45938.685305439816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45938.685305439816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45938.685305439816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ref="G94:G157" ca="1" si="2">IFERROR(NOW()-F94,"-")</f>
        <v>45938.685305439816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45938.685305439816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45938.685305439816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45938.685305439816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45938.685305439816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45938.685305439816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45938.685305439816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45938.685305439816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45938.685305439816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45938.685305439816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45938.685305439816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45938.685305439816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45938.685305439816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45938.685305439816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45938.685305439816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45938.685305439816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45938.685305439816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45938.685305439816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45938.685305439816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45938.685305439816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45938.685305439816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45938.685305439816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45938.685305439816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45938.685305439816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45938.685305439816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45938.685305439816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45938.685305439816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45938.685305439816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45938.685305439816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45938.685305439816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45938.685305439816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45938.685305439816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45938.685305439816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45938.685305439816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45938.685305439816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45938.685305439816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45938.685305439816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45938.685305439816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45938.685305439816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45938.685305439816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45938.685305439816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45938.685305439816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45938.685305439816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45938.685305439816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45938.685305439816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45938.685305439816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45938.685305439816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45938.685305439816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45938.685305439816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45938.685305439816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45938.685305439816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45938.685305439816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45938.685305439816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45938.685305439816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45938.685305439816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45938.685305439816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45938.685305439816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45938.685305439816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45938.685305439816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45938.685305439816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45938.685305439816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45938.685305439816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45938.685305439816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45938.685305439816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ref="G158:G221" ca="1" si="3">IFERROR(NOW()-F158,"-")</f>
        <v>45938.685305439816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45938.685305439816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45938.685305439816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45938.685305439816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45938.685305439816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45938.685305439816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45938.685305439816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45938.685305439816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45938.685305439816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45938.685305439816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45938.685305439816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45938.685305439816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45938.685305439816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45938.685305439816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45938.685305439816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45938.685305439816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45938.685305439816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45938.685305439816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45938.685305439816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45938.685305439816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45938.685305439816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45938.685305439816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45938.685305439816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45938.685305439816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45938.685305439816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45938.685305439816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45938.685305439816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45938.685305439816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45938.685305439816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45938.685305439816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45938.685305439816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45938.685305439816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45938.685305439816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45938.685305439816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45938.685305439816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45938.685305439816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45938.685305439816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45938.685305439816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45938.685305439816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45938.685305439816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45938.685305439816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45938.685305439816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45938.685305439816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45938.685305439816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45938.685305439816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45938.685305439816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45938.685305439816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45938.685305439816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45938.685305439816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45938.685305439816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45938.685305439816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45938.685305439816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45938.685305439816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45938.685305439816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45938.685305439816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45938.685305439816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45938.685305439816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45938.685305439816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45938.685305439816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45938.685305439816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45938.685305439816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45938.685305439816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45938.685305439816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45938.685305439816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ref="G222:G285" ca="1" si="4">IFERROR(NOW()-F222,"-")</f>
        <v>45938.685305439816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45938.685305439816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45938.685305439816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45938.685305439816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45938.685305439816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45938.685305439816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45938.685305439816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45938.685305439816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45938.685305439816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45938.685305439816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45938.685305439816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45938.685305439816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45938.685305439816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45938.685305439816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45938.685305439816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45938.685305439816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45938.685305439816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45938.685305439816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45938.685305439816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45938.685305439816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45938.685305439816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45938.685305439816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45938.685305439816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45938.685305439816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45938.685305439816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45938.685305439816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45938.685305439816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45938.685305439816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45938.685305439816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45938.685305439816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45938.685305439816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45938.685305439816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45938.685305439816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45938.685305439816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45938.685305439816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45938.685305439816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45938.685305439816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45938.685305439816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45938.685305439816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45938.685305439816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45938.685305439816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45938.685305439816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45938.685305439816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45938.685305439816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45938.685305439816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45938.685305439816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45938.685305439816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45938.685305439816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45938.685305439816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45938.685305439816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45938.685305439816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45938.685305439816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45938.685305439816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45938.685305439816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45938.685305439816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45938.685305439816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45938.685305439816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45938.685305439816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45938.685305439816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45938.685305439816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45938.685305439816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45938.685305439816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45938.685305439816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45938.685305439816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ref="G286:G349" ca="1" si="5">IFERROR(NOW()-F286,"-")</f>
        <v>45938.685305439816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45938.685305439816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45938.685305439816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45938.685305439816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45938.685305439816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45938.685305439816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45938.685305439816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45938.685305439816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45938.685305439816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45938.685305439816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45938.685305439816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45938.685305439816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45938.685305439816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45938.685305439816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45938.685305439816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45938.685305439816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45938.685305439816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45938.685305439816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45938.685305439816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45938.685305439816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45938.685305439816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45938.685305439816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45938.685305439816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45938.685305439816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45938.685305439816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45938.685305439816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45938.685305439816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45938.685305439816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45938.685305439816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45938.685305439816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45938.685305439816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45938.685305439816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45938.685305439816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45938.685305439816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45938.685305439816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45938.685305439816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45938.685305439816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45938.685305439816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45938.685305439816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45938.685305439816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45938.685305439816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45938.685305439816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45938.685305439816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45938.685305439816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45938.685305439816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45938.685305439816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45938.685305439816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45938.685305439816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45938.685305439816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45938.685305439816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45938.685305439816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45938.685305439816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45938.685305439816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45938.685305439816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45938.685305439816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45938.685305439816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45938.685305439816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45938.685305439816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45938.685305439816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45938.685305439816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45938.685305439816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45938.685305439816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45938.685305439816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45938.685305439816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ref="G350:G413" ca="1" si="6">IFERROR(NOW()-F350,"-")</f>
        <v>45938.685305439816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45938.685305439816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45938.685305439816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45938.685305439816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45938.685305439816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45938.685305439816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45938.685305439816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45938.685305439816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45938.685305439816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45938.685305439816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45938.685305439816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45938.685305439816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45938.685305439816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45938.685305439816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45938.685305439816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45938.685305439816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45938.685305439816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45938.685305439816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45938.685305439816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45938.685305439816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45938.685305439816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45938.685305439816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45938.685305439816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45938.685305439816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45938.685305439816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45938.685305439816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45938.685305439816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45938.685305439816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45938.685305439816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45938.685305439816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45938.685305439816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45938.685305439816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45938.685305439816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45938.685305439816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45938.685305439816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45938.685305439816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45938.685305439816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45938.685305439816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45938.685305439816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45938.685305439816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45938.685305439816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45938.685305439816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45938.685305439816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45938.685305439816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45938.685305439816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45938.685305439816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45938.685305439816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45938.685305439816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45938.685305439816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45938.685305439816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45938.685305439816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45938.685305439816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45938.685305439816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45938.685305439816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45938.685305439816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45938.685305439816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45938.685305439816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45938.685305439816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45938.685305439816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45938.685305439816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45938.685305439816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45938.685305439816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45938.685305439816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45938.685305439816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ref="G414:G477" ca="1" si="7">IFERROR(NOW()-F414,"-")</f>
        <v>45938.685305439816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45938.685305439816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45938.685305439816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45938.685305439816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45938.685305439816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45938.685305439816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45938.685305439816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45938.685305439816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45938.685305439816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45938.685305439816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45938.685305439816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45938.685305439816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45938.685305439816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45938.685305439816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45938.685305439816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45938.685305439816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45938.685305439816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45938.685305439816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45938.685305439816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45938.685305439816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45938.685305439816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45938.685305439816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45938.685305439816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45938.685305439816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45938.685305439816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45938.685305439816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45938.685305439816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45938.685305439816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45938.685305439816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45938.685305439816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45938.685305439816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45938.685305439816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45938.685305439816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45938.685305439816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45938.685305439816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45938.685305439816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45938.685305439816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45938.685305439816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45938.685305439816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45938.685305439816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45938.685305439816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45938.685305439816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45938.685305439816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45938.685305439816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45938.685305439816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45938.685305439816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45938.685305439816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45938.685305439816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45938.685305439816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45938.685305439816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45938.685305439816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45938.685305439816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45938.685305439816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45938.685305439816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45938.685305439816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45938.685305439816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45938.685305439816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45938.685305439816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45938.685305439816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45938.685305439816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45938.685305439816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45938.685305439816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45938.685305439816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45938.685305439816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ref="G478:G541" ca="1" si="8">IFERROR(NOW()-F478,"-")</f>
        <v>45938.685305439816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45938.685305439816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45938.685305439816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45938.685305439816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45938.685305439816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45938.685305439816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45938.685305439816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45938.685305439816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45938.685305439816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45938.685305439816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45938.685305439816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45938.685305439816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45938.685305439816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45938.685305439816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45938.685305439816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45938.685305439816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45938.685305439816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45938.685305439816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45938.685305439816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45938.685305439816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45938.685305439816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45938.685305439816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45938.685305439816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45938.685305439816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45938.685305439816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45938.685305439816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45938.685305439816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45938.685305439816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45938.685305439816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45938.685305439816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45938.685305439816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45938.685305439816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45938.685305439816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45938.685305439816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45938.685305439816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45938.685305439816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45938.685305439816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45938.685305439816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45938.685305439816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45938.685305439816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45938.685305439816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45938.685305439816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45938.685305439816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45938.685305439816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45938.685305439816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45938.685305439816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45938.685305439816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45938.685305439816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45938.685305439816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45938.685305439816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45938.685305439816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45938.685305439816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45938.685305439816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45938.685305439816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45938.685305439816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45938.685305439816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45938.685305439816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45938.685305439816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45938.685305439816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45938.685305439816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45938.685305439816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45938.685305439816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45938.685305439816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45938.685305439816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ref="G542:G605" ca="1" si="9">IFERROR(NOW()-F542,"-")</f>
        <v>45938.685305439816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45938.685305439816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45938.685305439816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45938.685305439816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45938.685305439816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45938.685305439816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45938.685305439816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45938.685305439816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45938.685305439816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45938.685305439816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45938.685305439816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45938.685305439816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45938.685305439816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45938.685305439816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45938.685305439816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45938.685305439816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45938.685305439816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45938.685305439816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45938.685305439816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45938.685305439816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45938.685305439816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45938.685305439816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45938.685305439816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45938.685305439816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45938.685305439816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45938.685305439816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45938.685305439816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45938.685305439816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45938.685305439816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45938.685305439816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45938.685305439816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45938.685305439816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45938.685305439816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45938.685305439816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45938.685305439816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45938.685305439816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45938.685305439816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45938.685305439816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45938.685305439816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45938.685305439816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45938.685305439816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45938.685305439816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45938.685305439816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45938.685305439816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45938.685305439816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45938.685305439816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45938.685305439816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45938.685305439816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45938.685305439816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45938.685305439816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45938.685305439816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45938.685305439816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45938.685305439816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45938.685305439816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45938.685305439816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45938.685305439816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45938.685305439816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45938.685305439816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45938.685305439816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45938.685305439816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45938.685305439816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45938.685305439816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45938.685305439816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45938.685305439816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ref="G606:G669" ca="1" si="10">IFERROR(NOW()-F606,"-")</f>
        <v>45938.685305439816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45938.685305439816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45938.685305439816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45938.685305439816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45938.685305439816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45938.685305439816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45938.685305439816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45938.685305439816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45938.685305439816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45938.685305439816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45938.685305439816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45938.685305439816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45938.685305439816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45938.685305439816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45938.685305439816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45938.685305439816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45938.685305439816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45938.685305439816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45938.685305439816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45938.685305439816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45938.685305439816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45938.685305439816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45938.685305439816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45938.685305439816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45938.685305439816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45938.685305439816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45938.685305439816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45938.685305439816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45938.685305439816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45938.685305439816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45938.685305439816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45938.685305439816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45938.685305439816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45938.685305439816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45938.685305439816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45938.685305439816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45938.685305439816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45938.685305439816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45938.685305439816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45938.685305439816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45938.685305439816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45938.685305439816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45938.685305439816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45938.685305439816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45938.685305439816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45938.685305439816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45938.685305439816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45938.685305439816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45938.685305439816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45938.685305439816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45938.685305439816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45938.685305439816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45938.685305439816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45938.685305439816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45938.685305439816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45938.685305439816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45938.685305439816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45938.685305439816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45938.685305439816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45938.685305439816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45938.685305439816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45938.685305439816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45938.685305439816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45938.685305439816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ref="G670:G733" ca="1" si="11">IFERROR(NOW()-F670,"-")</f>
        <v>45938.685305439816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45938.685305439816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45938.685305439816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45938.685305439816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45938.685305439816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45938.685305439816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45938.685305439816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45938.685305439816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45938.685305439816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45938.685305439816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45938.685305439816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45938.685305439816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45938.685305439816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45938.685305439816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45938.685305439816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45938.685305439816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45938.685305439816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45938.685305439816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45938.685305439816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45938.685305439816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45938.685305439816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45938.685305439816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45938.685305439816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45938.685305439816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45938.685305439816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45938.685305439816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45938.685305439816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45938.685305439816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45938.685305439816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45938.685305439816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45938.685305439816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45938.685305439816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45938.685305439816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45938.685305439816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45938.685305439816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45938.685305439816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45938.685305439816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45938.685305439816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45938.685305439816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45938.685305439816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45938.685305439816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45938.685305439816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45938.685305439816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45938.685305439816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45938.685305439816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45938.685305439816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45938.685305439816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45938.685305439816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45938.685305439816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45938.685305439816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45938.685305439816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45938.685305439816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45938.685305439816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45938.685305439816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45938.685305439816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45938.685305439816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45938.685305439816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45938.685305439816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45938.685305439816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45938.685305439816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45938.685305439816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45938.685305439816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45938.685305439816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45938.685305439816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ref="G734:G797" ca="1" si="12">IFERROR(NOW()-F734,"-")</f>
        <v>45938.685305439816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45938.685305439816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45938.685305439816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45938.685305439816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45938.685305439816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45938.685305439816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45938.685305439816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45938.685305439816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45938.685305439816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45938.685305439816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45938.685305439816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45938.685305439816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45938.685305439816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45938.685305439816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45938.685305439816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45938.685305439816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45938.685305439816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45938.685305439816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45938.685305439816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45938.685305439816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45938.685305439816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45938.685305439816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45938.685305439816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45938.685305439816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45938.685305439816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45938.685305439816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45938.685305439816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45938.685305439816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45938.685305439816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45938.685305439816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45938.685305439816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45938.685305439816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45938.685305439816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45938.685305439816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45938.685305439816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45938.685305439816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45938.685305439816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45938.685305439816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45938.685305439816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45938.685305439816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45938.685305439816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45938.685305439816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45938.685305439816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45938.685305439816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45938.685305439816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45938.685305439816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45938.685305439816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45938.685305439816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45938.685305439816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45938.685305439816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45938.685305439816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45938.685305439816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45938.685305439816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45938.685305439816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45938.685305439816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45938.685305439816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45938.685305439816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45938.685305439816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45938.685305439816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45938.685305439816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45938.685305439816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45938.685305439816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45938.685305439816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45938.685305439816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ref="G798:G861" ca="1" si="13">IFERROR(NOW()-F798,"-")</f>
        <v>45938.685305439816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45938.685305439816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45938.685305439816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45938.685305439816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45938.685305439816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45938.685305439816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45938.685305439816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45938.685305439816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45938.685305439816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45938.685305439816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45938.685305439816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45938.685305439816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45938.685305439816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45938.685305439816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45938.685305439816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45938.685305439816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45938.685305439816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45938.685305439816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45938.685305439816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45938.685305439816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45938.685305439816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45938.685305439816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45938.685305439816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45938.685305439816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45938.685305439816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45938.685305439816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45938.685305439816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45938.685305439816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45938.685305439816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45938.685305439816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45938.685305439816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45938.685305439816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45938.685305439816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45938.685305439816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45938.685305439816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45938.685305439816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45938.685305439816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45938.685305439816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45938.685305439816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45938.685305439816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45938.685305439816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45938.685305439816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45938.685305439816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45938.685305439816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45938.685305439816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45938.685305439816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45938.685305439816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45938.685305439816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45938.685305439816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45938.685305439816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45938.685305439816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45938.685305439816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45938.685305439816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45938.685305439816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45938.685305439816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45938.685305439816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45938.685305439816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45938.685305439816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45938.685305439816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45938.685305439816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45938.685305439816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45938.685305439816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45938.685305439816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45938.685305439816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ref="G862:G925" ca="1" si="14">IFERROR(NOW()-F862,"-")</f>
        <v>45938.685305439816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45938.685305439816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45938.685305439816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45938.685305439816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45938.685305439816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45938.685305439816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45938.685305439816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45938.685305439816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45938.685305439816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45938.685305439816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45938.685305439816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45938.685305439816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45938.685305439816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45938.685305439816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45938.685305439816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45938.685305439816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45938.685305439816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45938.685305439816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45938.685305439816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45938.685305439816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45938.685305439816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45938.685305439816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45938.685305439816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45938.685305439816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45938.685305439816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45938.685305439816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45938.685305439816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45938.685305439816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45938.685305439816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45938.685305439816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45938.685305439816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45938.685305439816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45938.685305439816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45938.685305439816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45938.685305439816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45938.685305439816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45938.685305439816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45938.685305439816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45938.685305439816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45938.685305439816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45938.685305439816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45938.685305439816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45938.685305439816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45938.685305439816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45938.685305439816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45938.685305439816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45938.685305439816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45938.685305439816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45938.685305439816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45938.685305439816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45938.685305439816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45938.685305439816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45938.685305439816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45938.685305439816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45938.685305439816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45938.685305439816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45938.685305439816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45938.685305439816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45938.685305439816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45938.685305439816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45938.685305439816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45938.685305439816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45938.685305439816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45938.685305439816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ref="G926:G989" ca="1" si="15">IFERROR(NOW()-F926,"-")</f>
        <v>45938.685305439816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45938.685305439816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45938.685305439816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45938.685305439816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45938.685305439816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45938.685305439816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45938.685305439816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45938.685305439816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45938.685305439816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45938.685305439816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45938.685305439816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45938.685305439816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45938.685305439816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45938.685305439816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45938.685305439816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45938.685305439816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45938.685305439816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45938.685305439816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45938.685305439816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45938.685305439816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45938.685305439816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45938.685305439816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45938.685305439816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45938.685305439816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45938.685305439816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45938.685305439816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45938.685305439816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45938.685305439816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45938.685305439816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45938.685305439816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45938.685305439816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45938.685305439816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45938.685305439816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45938.685305439816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45938.685305439816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45938.685305439816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45938.685305439816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45938.685305439816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45938.685305439816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45938.685305439816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45938.685305439816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45938.685305439816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45938.685305439816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45938.685305439816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45938.685305439816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45938.685305439816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45938.685305439816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45938.685305439816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45938.685305439816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45938.685305439816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45938.685305439816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45938.685305439816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45938.685305439816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45938.685305439816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45938.685305439816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45938.685305439816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45938.685305439816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45938.685305439816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45938.685305439816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45938.685305439816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45938.685305439816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45938.685305439816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45938.685305439816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45938.685305439816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ref="G990:G1053" ca="1" si="16">IFERROR(NOW()-F990,"-")</f>
        <v>45938.685305439816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45938.685305439816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45938.685305439816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45938.685305439816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45938.685305439816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45938.685305439816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45938.685305439816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45938.685305439816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45938.685305439816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45938.685305439816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45938.685305439816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45938.685305439816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45938.685305439816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45938.685305439816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45938.685305439816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45938.685305439816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45938.685305439816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45938.685305439816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45938.685305439816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45938.685305439816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45938.685305439816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45938.685305439816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45938.685305439816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45938.685305439816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45938.685305439816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45938.685305439816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45938.685305439816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45938.685305439816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45938.685305439816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45938.685305439816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45938.685305439816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45938.685305439816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45938.685305439816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45938.685305439816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45938.685305439816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45938.685305439816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45938.685305439816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45938.685305439816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45938.685305439816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45938.685305439816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45938.685305439816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45938.685305439816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45938.685305439816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45938.685305439816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45938.685305439816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45938.685305439816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45938.685305439816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45938.685305439816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45938.685305439816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45938.685305439816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45938.685305439816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45938.685305439816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45938.685305439816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45938.685305439816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45938.685305439816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45938.685305439816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45938.685305439816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45938.685305439816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45938.685305439816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45938.685305439816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45938.685305439816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45938.685305439816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45938.685305439816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45938.685305439816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ref="G1054:G1117" ca="1" si="17">IFERROR(NOW()-F1054,"-")</f>
        <v>45938.685305439816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45938.685305439816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45938.685305439816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45938.685305439816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45938.685305439816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45938.685305439816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45938.685305439816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45938.685305439816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45938.685305439816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45938.685305439816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45938.685305439816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45938.685305439816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45938.685305439816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45938.685305439816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45938.685305439816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45938.685305439816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45938.685305439816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45938.685305439816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45938.685305439816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45938.685305439816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45938.685305439816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45938.685305439816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45938.685305439816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45938.685305439816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45938.685305439816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45938.685305439816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45938.685305439816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45938.685305439816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45938.685305439816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45938.685305439816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45938.685305439816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45938.685305439816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45938.685305439816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45938.685305439816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45938.685305439816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45938.685305439816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45938.685305439816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45938.685305439816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45938.685305439816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45938.685305439816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45938.685305439816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45938.685305439816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45938.685305439816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45938.685305439816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45938.685305439816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45938.685305439816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45938.685305439816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45938.685305439816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45938.685305439816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45938.685305439816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45938.685305439816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45938.685305439816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45938.685305439816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45938.685305439816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45938.685305439816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45938.685305439816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45938.685305439816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45938.685305439816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45938.685305439816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45938.685305439816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45938.685305439816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45938.685305439816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45938.685305439816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45938.685305439816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ref="G1118:G1181" ca="1" si="18">IFERROR(NOW()-F1118,"-")</f>
        <v>45938.685305439816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45938.685305439816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45938.685305439816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45938.685305439816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45938.685305439816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45938.685305439816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45938.685305439816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45938.685305439816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45938.685305439816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45938.685305439816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45938.685305439816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45938.685305439816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45938.685305439816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45938.685305439816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45938.685305439816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45938.685305439816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45938.685305439816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45938.685305439816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45938.685305439816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45938.685305439816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45938.685305439816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45938.685305439816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45938.685305439816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45938.685305439816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45938.685305439816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45938.685305439816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45938.685305439816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45938.685305439816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45938.685305439816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45938.685305439816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45938.685305439816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45938.685305439816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45938.685305439816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45938.685305439816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45938.685305439816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45938.685305439816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45938.685305439816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45938.685305439816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45938.685305439816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45938.685305439816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45938.685305439816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45938.685305439816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45938.685305439816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45938.685305439816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45938.685305439816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45938.685305439816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45938.685305439816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45938.685305439816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45938.685305439816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45938.685305439816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45938.685305439816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45938.685305439816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45938.685305439816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45938.685305439816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45938.685305439816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45938.685305439816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45938.685305439816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45938.685305439816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45938.685305439816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45938.685305439816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45938.685305439816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45938.685305439816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45938.685305439816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45938.685305439816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ref="G1182:G1196" ca="1" si="19">IFERROR(NOW()-F1182,"-")</f>
        <v>45938.685305439816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45938.685305439816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45938.685305439816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45938.685305439816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45938.685305439816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45938.685305439816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45938.685305439816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45938.685305439816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45938.685305439816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45938.685305439816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45938.685305439816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45938.685305439816</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45938.685305439816</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45938.685305439816</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45938.685305439816</v>
      </c>
      <c r="H1196" s="22"/>
      <c r="I1196" s="19" t="str">
        <f>IFERROR(VLOOKUP(D1196,DB!A:F,6,0),"")</f>
        <v/>
      </c>
      <c r="J1196" s="18" t="str">
        <f>IFERROR(VLOOKUP(D1196,DB!A:G,7,0),"")</f>
        <v/>
      </c>
      <c r="K1196" s="50"/>
      <c r="L1196" s="23" t="str">
        <f>IFERROR(VLOOKUP(D1196,DB!A:I,9,0),"")</f>
        <v/>
      </c>
    </row>
  </sheetData>
  <dataValidations count="2">
    <dataValidation allowBlank="1" showInputMessage="1" showErrorMessage="1" sqref="E1" xr:uid="{5914219A-CB83-432D-936A-CC0CB6F3982A}"/>
    <dataValidation type="list" allowBlank="1" showInputMessage="1" showErrorMessage="1" sqref="E2:E11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2"/>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235.20458784721995</v>
      </c>
      <c r="H2" s="105">
        <v>45703.474768518521</v>
      </c>
      <c r="I2" s="102" t="str">
        <f>IFERROR(VLOOKUP(D2,DB!A:F,6,0),"")</f>
        <v>SCECO</v>
      </c>
      <c r="J2" s="102" t="str">
        <f>IFERROR(VLOOKUP(D2,DB!A:G,7,0),"")</f>
        <v>Dead</v>
      </c>
      <c r="K2" s="107" t="s">
        <v>39055</v>
      </c>
      <c r="L2" s="99" t="str">
        <f>IFERROR(VLOOKUP(D2,DB!A:I,9,0),"")</f>
        <v>Latis</v>
      </c>
    </row>
    <row r="3" spans="1:16" ht="15" customHeight="1">
      <c r="A3" s="127"/>
      <c r="B3" s="127" t="str">
        <f>IFERROR(VLOOKUP(D3,DB!A:K,11,0),"")</f>
        <v/>
      </c>
      <c r="C3" s="128"/>
      <c r="D3" s="129"/>
      <c r="E3" s="130"/>
      <c r="F3" s="131"/>
      <c r="G3" s="132">
        <f ca="1">IFERROR(NOW()-F3,"")</f>
        <v>45938.685305439816</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45938.685305439816</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45938.685305439816</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45938.685305439816</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45938.685305439816</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45938.685305439816</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2">
        <f ca="1">IFERROR(NOW()-F9,"")</f>
        <v>45938.685305439816</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45938.685305439816</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45938.685305439816</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45938.685305439816</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45938.685305439816</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45938.685305439816</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45938.685305439816</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45938.685305439816</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45938.685305439816</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45938.685305439816</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45938.685305439816</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45938.685305439816</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45938.685305439816</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45938.685305439816</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45938.685305439816</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45938.685305439816</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45938.685305439816</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45938.685305439816</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45938.685305439816</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45938.685305439816</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45938.685305439816</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45938.685305439816</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45938.685305439816</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45938.685305439816</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45938.685305439816</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45938.685305439816</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45938.685305439816</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45938.685305439816</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45938.685305439816</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45938.685305439816</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45938.685305439816</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45938.685305439816</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45938.685305439816</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45938.685305439816</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45938.685305439816</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45938.685305439816</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45938.685305439816</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45938.685305439816</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45938.685305439816</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45938.685305439816</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45938.685305439816</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45938.685305439816</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45938.685305439816</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45938.685305439816</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45938.685305439816</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45938.685305439816</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45938.685305439816</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45938.685305439816</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45938.685305439816</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45938.685305439816</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45938.685305439816</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45938.685305439816</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45938.685305439816</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45938.685305439816</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45938.685305439816</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45938.685305439816</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45938.685305439816</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45938.685305439816</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45938.685305439816</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45938.685305439816</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45938.685305439816</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45938.685305439816</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45938.685305439816</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45938.685305439816</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45938.685305439816</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45938.685305439816</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45938.685305439816</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45938.685305439816</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45938.685305439816</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45938.685305439816</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45938.685305439816</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45938.685305439816</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45938.685305439816</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45938.685305439816</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45938.685305439816</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45938.685305439816</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45938.685305439816</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45938.685305439816</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45938.685305439816</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45938.685305439816</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45938.685305439816</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45938.685305439816</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45938.685305439816</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45938.685305439816</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45938.685305439816</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45938.685305439816</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45938.685305439816</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45938.685305439816</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45938.685305439816</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45938.685305439816</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45938.685305439816</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45938.685305439816</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45938.685305439816</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45938.685305439816</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45938.685305439816</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45938.685305439816</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45938.685305439816</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45938.685305439816</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45938.685305439816</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45938.685305439816</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45938.685305439816</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45938.685305439816</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45938.685305439816</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45938.685305439816</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45938.685305439816</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45938.685305439816</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45938.685305439816</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45938.685305439816</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45938.685305439816</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45938.685305439816</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45938.685305439816</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45938.685305439816</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45938.685305439816</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45938.685305439816</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45938.685305439816</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45938.685305439816</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45938.685305439816</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45938.685305439816</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45938.685305439816</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45938.685305439816</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45938.685305439816</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45938.685305439816</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45938.685305439816</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45938.685305439816</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45938.685305439816</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45938.685305439816</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45938.685305439816</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45938.685305439816</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45938.685305439816</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45938.685305439816</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45938.685305439816</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45938.685305439816</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45938.685305439816</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45938.685305439816</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45938.685305439816</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45938.685305439816</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45938.685305439816</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45938.685305439816</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45938.685305439816</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45938.685305439816</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45938.685305439816</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45938.685305439816</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45938.685305439816</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45938.685305439816</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45938.685305439816</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45938.685305439816</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45938.685305439816</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45938.685305439816</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45938.685305439816</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45938.685305439816</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45938.685305439816</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45938.685305439816</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45938.685305439816</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45938.685305439816</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45938.685305439816</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45938.685305439816</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45938.685305439816</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45938.685305439816</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45938.685305439816</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45938.685305439816</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45938.685305439816</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45938.685305439816</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45938.685305439816</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45938.685305439816</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45938.685305439816</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45938.685305439816</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45938.685305439816</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45938.685305439816</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45938.685305439816</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45938.685305439816</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45938.685305439816</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45938.685305439816</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45938.685305439816</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45938.685305439816</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45938.685305439816</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45938.685305439816</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45938.685305439816</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45938.685305439816</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45938.685305439816</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45938.685305439816</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45938.685305439816</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45938.685305439816</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45938.685305439816</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45938.685305439816</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45938.685305439816</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45938.685305439816</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45938.685305439816</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45938.685305439816</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45938.685305439816</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45938.685305439816</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45938.685305439816</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45938.685305439816</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45938.685305439816</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45938.685305439816</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45938.685305439816</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45938.685305439816</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45938.685305439816</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45938.685305439816</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45938.685305439816</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45938.685305439816</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45938.685305439816</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45938.685305439816</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45938.685305439816</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45938.685305439816</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45938.685305439816</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45938.685305439816</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45938.685305439816</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45938.685305439816</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45938.685305439816</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45938.685305439816</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45938.685305439816</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45938.685305439816</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45938.685305439816</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45938.685305439816</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45938.685305439816</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45938.685305439816</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45938.685305439816</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45938.685305439816</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45938.685305439816</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45938.685305439816</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45938.685305439816</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45938.685305439816</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45938.685305439816</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45938.685305439816</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45938.685305439816</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45938.685305439816</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45938.685305439816</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45938.685305439816</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45938.685305439816</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45938.685305439816</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45938.685305439816</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45938.685305439816</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45938.685305439816</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45938.685305439816</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45938.685305439816</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45938.685305439816</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45938.685305439816</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45938.685305439816</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45938.685305439816</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45938.685305439816</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45938.685305439816</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45938.685305439816</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45938.685305439816</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45938.685305439816</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45938.685305439816</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45938.685305439816</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45938.685305439816</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45938.685305439816</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45938.685305439816</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45938.685305439816</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45938.685305439816</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45938.685305439816</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45938.685305439816</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45938.685305439816</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45938.685305439816</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45938.685305439816</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45938.685305439816</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45938.685305439816</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45938.685305439816</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45938.685305439816</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45938.685305439816</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45938.685305439816</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45938.685305439816</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45938.685305439816</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45938.685305439816</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45938.685305439816</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45938.685305439816</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45938.685305439816</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45938.685305439816</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45938.685305439816</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45938.685305439816</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45938.685305439816</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45938.685305439816</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45938.685305439816</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45938.685305439816</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45938.685305439816</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45938.685305439816</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45938.685305439816</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45938.685305439816</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45938.685305439816</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45938.685305439816</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45938.685305439816</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45938.685305439816</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45938.685305439816</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45938.685305439816</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45938.685305439816</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45938.685305439816</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45938.685305439816</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45938.685305439816</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45938.685305439816</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45938.685305439816</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45938.685305439816</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45938.685305439816</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45938.685305439816</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45938.685305439816</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45938.685305439816</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45938.685305439816</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45938.685305439816</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45938.685305439816</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45938.685305439816</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45938.685305439816</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45938.685305439816</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45938.685305439816</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45938.685305439816</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45938.685305439816</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45938.685305439816</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45938.685305439816</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45938.685305439816</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45938.685305439816</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45938.685305439816</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45938.685305439816</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45938.685305439816</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45938.685305439816</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45938.685305439816</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45938.685305439816</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45938.685305439816</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45938.685305439816</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45938.685305439816</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45938.685305439816</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45938.685305439816</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45938.685305439816</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45938.685305439816</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45938.685305439816</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45938.685305439816</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45938.685305439816</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45938.685305439816</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45938.685305439816</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45938.685305439816</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45938.685305439816</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45938.685305439816</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45938.685305439816</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45938.685305439816</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45938.685305439816</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45938.685305439816</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45938.685305439816</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45938.685305439816</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45938.685305439816</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45938.685305439816</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45938.685305439816</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45938.685305439816</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45938.685305439816</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45938.685305439816</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45938.685305439816</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45938.685305439816</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45938.685305439816</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45938.685305439816</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45938.685305439816</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45938.685305439816</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45938.685305439816</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45938.685305439816</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45938.685305439816</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45938.685305439816</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45938.685305439816</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45938.685305439816</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45938.685305439816</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45938.685305439816</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45938.685305439816</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45938.685305439816</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45938.685305439816</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45938.685305439816</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45938.685305439816</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45938.685305439816</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45938.685305439816</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45938.685305439816</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45938.685305439816</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45938.685305439816</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45938.685305439816</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45938.685305439816</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45938.685305439816</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45938.685305439816</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45938.685305439816</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45938.685305439816</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45938.685305439816</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45938.685305439816</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45938.685305439816</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45938.685305439816</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45938.685305439816</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45938.685305439816</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45938.685305439816</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45938.685305439816</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45938.685305439816</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45938.685305439816</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45938.685305439816</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45938.685305439816</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45938.685305439816</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45938.685305439816</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45938.685305439816</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45938.685305439816</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45938.685305439816</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45938.685305439816</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45938.685305439816</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45938.685305439816</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45938.685305439816</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45938.685305439816</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45938.685305439816</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45938.685305439816</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45938.685305439816</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45938.685305439816</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45938.685305439816</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45938.685305439816</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45938.685305439816</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45938.685305439816</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45938.685305439816</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45938.685305439816</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45938.685305439816</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45938.685305439816</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45938.685305439816</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45938.685305439816</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45938.685305439816</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45938.685305439816</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45938.685305439816</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45938.685305439816</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45938.685305439816</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45938.685305439816</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45938.685305439816</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45938.685305439816</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45938.685305439816</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45938.685305439816</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45938.685305439816</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45938.685305439816</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45938.685305439816</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45938.685305439816</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45938.685305439816</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45938.685305439816</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45938.685305439816</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45938.685305439816</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45938.685305439816</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45938.685305439816</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45938.685305439816</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45938.685305439816</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45938.685305439816</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45938.685305439816</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45938.685305439816</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45938.685305439816</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45938.685305439816</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45938.685305439816</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45938.685305439816</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45938.685305439816</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45938.685305439816</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45938.685305439816</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45938.685305439816</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45938.685305439816</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45938.685305439816</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45938.685305439816</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45938.685305439816</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45938.685305439816</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45938.685305439816</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45938.685305439816</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45938.685305439816</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45938.685305439816</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45938.685305439816</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45938.685305439816</v>
      </c>
      <c r="H460" s="131"/>
      <c r="I460" s="127" t="str">
        <f>IFERROR(VLOOKUP(D460,DB!A:F,6,0),"")</f>
        <v/>
      </c>
      <c r="J460" s="127" t="str">
        <f>IFERROR(VLOOKUP(D460,DB!A:G,7,0),"")</f>
        <v/>
      </c>
      <c r="K460" s="134"/>
      <c r="L460" s="129" t="str">
        <f>IFERROR(VLOOKUP(D460,DB!A:I,9,0),"")</f>
        <v/>
      </c>
    </row>
    <row r="461" spans="1:12" ht="15" customHeight="1">
      <c r="A461" s="127"/>
      <c r="B461" s="127" t="str">
        <f>IFERROR(VLOOKUP(D461,DB!A:K,11,0),"")</f>
        <v/>
      </c>
      <c r="C461" s="128"/>
      <c r="D461" s="129"/>
      <c r="E461" s="130"/>
      <c r="F461" s="131"/>
      <c r="G461" s="133">
        <f ca="1">IFERROR(NOW()-F461,"")</f>
        <v>45938.685305439816</v>
      </c>
      <c r="H461" s="131"/>
      <c r="I461" s="127" t="str">
        <f>IFERROR(VLOOKUP(D461,DB!A:F,6,0),"")</f>
        <v/>
      </c>
      <c r="J461" s="127" t="str">
        <f>IFERROR(VLOOKUP(D461,DB!A:G,7,0),"")</f>
        <v/>
      </c>
      <c r="K461" s="134"/>
      <c r="L461" s="129" t="str">
        <f>IFERROR(VLOOKUP(D461,DB!A:I,9,0),"")</f>
        <v/>
      </c>
    </row>
    <row r="462" spans="1:12" ht="15" customHeight="1">
      <c r="A462" s="135"/>
      <c r="B462" s="135" t="str">
        <f>IFERROR(VLOOKUP(D462,DB!A:K,11,0),"")</f>
        <v/>
      </c>
      <c r="C462" s="136"/>
      <c r="D462" s="137"/>
      <c r="E462" s="138"/>
      <c r="F462" s="139"/>
      <c r="G462" s="140">
        <f ca="1">IFERROR(NOW()-F462,"")</f>
        <v>45938.685305439816</v>
      </c>
      <c r="H462" s="139"/>
      <c r="I462" s="135" t="str">
        <f>IFERROR(VLOOKUP(D462,DB!A:F,6,0),"")</f>
        <v/>
      </c>
      <c r="J462" s="135" t="str">
        <f>IFERROR(VLOOKUP(D462,DB!A:G,7,0),"")</f>
        <v/>
      </c>
      <c r="K462" s="141"/>
      <c r="L462" s="137" t="str">
        <f>IFERROR(VLOOKUP(D462,DB!A:I,9,0),"")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5" sqref="D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37" t="s">
        <v>36000</v>
      </c>
      <c r="E2" s="37" t="s">
        <v>38964</v>
      </c>
      <c r="F2" s="38">
        <v>45891.832060185188</v>
      </c>
      <c r="G2" s="39">
        <f t="shared" ref="G2" ca="1" si="0">IFERROR(NOW()-F2,"-")</f>
        <v>46.853245254627836</v>
      </c>
      <c r="H2" s="38">
        <v>45891.790393518517</v>
      </c>
      <c r="I2" s="37" t="str">
        <f>IFERROR(VLOOKUP(D2,DB!A:F,6,0),"")</f>
        <v>Generator-SG</v>
      </c>
      <c r="J2" s="37" t="str">
        <f>IFERROR(VLOOKUP(D2,DB!A:G,7,0),"")</f>
        <v>Vandalized</v>
      </c>
      <c r="K2" s="37" t="s">
        <v>39057</v>
      </c>
      <c r="L2" s="37" t="str">
        <f>IFERROR(VLOOKUP(D2,DB!A:I,9,0),"")</f>
        <v>Latis</v>
      </c>
      <c r="M2" s="125"/>
    </row>
    <row r="3" spans="1:13" ht="30.75">
      <c r="A3" s="37" t="s">
        <v>39058</v>
      </c>
      <c r="B3" s="37" t="str">
        <f>IFERROR(VLOOKUP(D3,DB!A:K,11,0),"")</f>
        <v>R5</v>
      </c>
      <c r="C3" s="37">
        <v>1</v>
      </c>
      <c r="D3" s="37" t="s">
        <v>31295</v>
      </c>
      <c r="E3" s="37" t="s">
        <v>39043</v>
      </c>
      <c r="F3" s="38">
        <v>45926.188877314817</v>
      </c>
      <c r="G3" s="39">
        <f ca="1">IFERROR(NOW()-F3,"-")</f>
        <v>12.496428124999511</v>
      </c>
      <c r="H3" s="38">
        <v>45926.158159722225</v>
      </c>
      <c r="I3" s="37" t="str">
        <f>IFERROR(VLOOKUP(D3,DB!A:F,6,0),"")</f>
        <v>SCECO</v>
      </c>
      <c r="J3" s="37" t="str">
        <f>IFERROR(VLOOKUP(D3,DB!A:G,7,0),"")</f>
        <v>Good</v>
      </c>
      <c r="K3" s="37" t="s">
        <v>39059</v>
      </c>
      <c r="L3" s="37" t="str">
        <f>IFERROR(VLOOKUP(D3,DB!A:I,9,0),"")</f>
        <v>Latis</v>
      </c>
      <c r="M3" s="125"/>
    </row>
    <row r="4" spans="1:13" ht="15">
      <c r="A4" s="37"/>
      <c r="B4" s="37" t="str">
        <f>IFERROR(VLOOKUP(D4,DB!A:K,11,0),"")</f>
        <v/>
      </c>
      <c r="C4" s="37"/>
      <c r="D4" s="37"/>
      <c r="E4" s="37"/>
      <c r="F4" s="38"/>
      <c r="G4" s="39">
        <f ca="1">IFERROR(NOW()-F4,"-")</f>
        <v>45938.685305439816</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45938.685305439816</v>
      </c>
      <c r="H5" s="38"/>
      <c r="I5" s="37" t="str">
        <f>IFERROR(VLOOKUP(D5,DB!A:F,6,0),"")</f>
        <v/>
      </c>
      <c r="J5" s="37" t="str">
        <f>IFERROR(VLOOKUP(D5,DB!A:G,7,0),"")</f>
        <v/>
      </c>
      <c r="K5" s="37"/>
      <c r="L5" s="37" t="str">
        <f>IFERROR(VLOOKUP(D5,DB!A:I,9,0),"")</f>
        <v/>
      </c>
      <c r="M5" s="125"/>
    </row>
    <row r="6" spans="1:13" ht="15">
      <c r="A6" s="37"/>
      <c r="B6" s="37" t="str">
        <f>IFERROR(VLOOKUP(D6,DB!A:K,11,0),"")</f>
        <v/>
      </c>
      <c r="C6" s="37"/>
      <c r="D6" s="37"/>
      <c r="E6" s="37"/>
      <c r="F6" s="38"/>
      <c r="G6" s="39">
        <f ca="1">IFERROR(NOW()-F6,"-")</f>
        <v>45938.685305439816</v>
      </c>
      <c r="H6" s="38"/>
      <c r="I6" s="37" t="str">
        <f>IFERROR(VLOOKUP(D6,DB!A:F,6,0),"")</f>
        <v/>
      </c>
      <c r="J6" s="37" t="str">
        <f>IFERROR(VLOOKUP(D6,DB!A:G,7,0),"")</f>
        <v/>
      </c>
      <c r="K6" s="37"/>
      <c r="L6" s="37" t="str">
        <f>IFERROR(VLOOKUP(D6,DB!A:I,9,0),"")</f>
        <v/>
      </c>
      <c r="M6" s="125"/>
    </row>
    <row r="7" spans="1:13" ht="15">
      <c r="A7" s="84"/>
      <c r="B7" s="84" t="str">
        <f>IFERROR(VLOOKUP(D7,DB!A:K,11,0),"")</f>
        <v/>
      </c>
      <c r="C7" s="84"/>
      <c r="D7" s="84"/>
      <c r="E7" s="84"/>
      <c r="F7" s="123"/>
      <c r="G7" s="124">
        <f ca="1">IFERROR(NOW()-F7,"-")</f>
        <v>45938.685305439816</v>
      </c>
      <c r="H7" s="123"/>
      <c r="I7" s="84" t="str">
        <f>IFERROR(VLOOKUP(D7,DB!A:F,6,0),"")</f>
        <v/>
      </c>
      <c r="J7" s="84" t="str">
        <f>IFERROR(VLOOKUP(D7,DB!A:G,7,0),"")</f>
        <v/>
      </c>
      <c r="K7" s="84"/>
      <c r="L7" s="84" t="str">
        <f>IFERROR(VLOOKUP(D7,DB!A:I,9,0),"")</f>
        <v/>
      </c>
      <c r="M7" s="125"/>
    </row>
    <row r="8" spans="1:13" ht="15">
      <c r="A8" s="84"/>
      <c r="B8" s="84" t="str">
        <f>IFERROR(VLOOKUP(D8,DB!A:K,11,0),"")</f>
        <v/>
      </c>
      <c r="C8" s="84"/>
      <c r="D8" s="84"/>
      <c r="E8" s="84"/>
      <c r="F8" s="123"/>
      <c r="G8" s="124">
        <f ca="1">IFERROR(NOW()-F8,"-")</f>
        <v>45938.685305439816</v>
      </c>
      <c r="H8" s="123"/>
      <c r="I8" s="84" t="str">
        <f>IFERROR(VLOOKUP(D8,DB!A:F,6,0),"")</f>
        <v/>
      </c>
      <c r="J8" s="84" t="str">
        <f>IFERROR(VLOOKUP(D8,DB!A:G,7,0),"")</f>
        <v/>
      </c>
      <c r="K8" s="84"/>
      <c r="L8" s="84" t="str">
        <f>IFERROR(VLOOKUP(D8,DB!A:I,9,0),"")</f>
        <v/>
      </c>
    </row>
    <row r="9" spans="1:13" ht="15">
      <c r="A9" s="37"/>
      <c r="B9" s="37" t="str">
        <f>IFERROR(VLOOKUP(D9,DB!A:K,11,0),"")</f>
        <v/>
      </c>
      <c r="C9" s="37"/>
      <c r="D9" s="37"/>
      <c r="E9" s="37"/>
      <c r="F9" s="38"/>
      <c r="G9" s="39">
        <f ca="1">IFERROR(NOW()-F9,"-")</f>
        <v>45938.685305439816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ca="1">IFERROR(NOW()-F10,"-")</f>
        <v>45938.685305439816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45938.685305439816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45938.685305439816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45938.685305439816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45938.685305439816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45938.685305439816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45938.685305439816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45938.685305439816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45938.685305439816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45938.685305439816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45938.685305439816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45938.685305439816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45938.685305439816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45938.685305439816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45938.685305439816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45938.685305439816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45938.685305439816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45938.685305439816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45938.685305439816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45938.685305439816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45938.685305439816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45938.685305439816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45938.685305439816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45938.685305439816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45938.685305439816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45938.685305439816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45938.685305439816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45938.685305439816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45938.685305439816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45938.685305439816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45938.685305439816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45938.685305439816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45938.685305439816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45938.685305439816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45938.685305439816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45938.685305439816</v>
      </c>
      <c r="H45" s="38"/>
      <c r="I45" s="37" t="str">
        <f>IFERROR(VLOOKUP(D45,DB!A:F,6,0),"")</f>
        <v/>
      </c>
      <c r="J45" s="37" t="str">
        <f>IFERROR(VLOOKUP(D45,DB!A:G,7,0),"")</f>
        <v/>
      </c>
      <c r="K45" s="37"/>
      <c r="L45" s="37" t="str">
        <f>IFERROR(VLOOKUP(D45,DB!A:I,9,0),"")</f>
        <v/>
      </c>
    </row>
    <row r="46" spans="1:12" ht="15">
      <c r="A46" s="84"/>
      <c r="B46" s="84" t="str">
        <f>IFERROR(VLOOKUP(D46,DB!A:K,11,0),"")</f>
        <v/>
      </c>
      <c r="C46" s="84"/>
      <c r="D46" s="84"/>
      <c r="E46" s="84"/>
      <c r="F46" s="123"/>
      <c r="G46" s="124">
        <f ca="1">IFERROR(NOW()-F46,"-")</f>
        <v>45938.685305439816</v>
      </c>
      <c r="H46" s="123"/>
      <c r="I46" s="84" t="str">
        <f>IFERROR(VLOOKUP(D46,DB!A:F,6,0),"")</f>
        <v/>
      </c>
      <c r="J46" s="84" t="str">
        <f>IFERROR(VLOOKUP(D46,DB!A:G,7,0),"")</f>
        <v/>
      </c>
      <c r="K46" s="84"/>
      <c r="L46" s="84" t="str">
        <f>IFERROR(VLOOKUP(D46,DB!A:I,9,0),"")</f>
        <v/>
      </c>
    </row>
    <row r="47" spans="1:12" ht="15">
      <c r="A47" s="37"/>
      <c r="B47" s="37" t="str">
        <f>IFERROR(VLOOKUP(D47,DB!A:K,11,0),"")</f>
        <v/>
      </c>
      <c r="C47" s="37"/>
      <c r="D47" s="37"/>
      <c r="E47" s="37"/>
      <c r="F47" s="38"/>
      <c r="G47" s="39">
        <f ca="1">IFERROR(NOW()-F47,"-")</f>
        <v>45938.685305439816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45938.685305439816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45938.685305439816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45938.685305439816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45938.685305439816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45938.685305439816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45938.685305439816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45938.685305439816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45938.685305439816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45938.685305439816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45938.685305439816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45938.685305439816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45938.685305439816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45938.685305439816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45938.685305439816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45938.685305439816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45938.685305439816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45938.685305439816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45938.685305439816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45938.685305439816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45938.685305439816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45938.685305439816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45938.685305439816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45938.685305439816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45938.685305439816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45938.685305439816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45938.685305439816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45938.685305439816</v>
      </c>
      <c r="H74" s="38"/>
      <c r="I74" s="37" t="str">
        <f>IFERROR(VLOOKUP(D74,DB!A:F,6,0),"")</f>
        <v/>
      </c>
      <c r="J74" s="37" t="str">
        <f>IFERROR(VLOOKUP(D74,DB!A:G,7,0),"")</f>
        <v/>
      </c>
      <c r="K74" s="37"/>
      <c r="L74" s="37" t="str">
        <f>IFERROR(VLOOKUP(D74,DB!A:I,9,0),"")</f>
        <v/>
      </c>
    </row>
    <row r="75" spans="1:12" ht="15">
      <c r="A75" s="84"/>
      <c r="B75" s="84" t="str">
        <f>IFERROR(VLOOKUP(D75,DB!A:K,11,0),"")</f>
        <v/>
      </c>
      <c r="C75" s="84"/>
      <c r="D75" s="84"/>
      <c r="E75" s="84"/>
      <c r="F75" s="123"/>
      <c r="G75" s="124">
        <f ca="1">IFERROR(NOW()-F75,"-")</f>
        <v>45938.685305439816</v>
      </c>
      <c r="H75" s="123"/>
      <c r="I75" s="84" t="str">
        <f>IFERROR(VLOOKUP(D75,DB!A:F,6,0),"")</f>
        <v/>
      </c>
      <c r="J75" s="84" t="str">
        <f>IFERROR(VLOOKUP(D75,DB!A:G,7,0),"")</f>
        <v/>
      </c>
      <c r="K75" s="84"/>
      <c r="L75" s="84" t="str">
        <f>IFERROR(VLOOKUP(D75,DB!A:I,9,0),"")</f>
        <v/>
      </c>
    </row>
    <row r="76" spans="1:12" ht="15">
      <c r="A76" s="37"/>
      <c r="B76" s="37" t="str">
        <f>IFERROR(VLOOKUP(D76,DB!A:K,11,0),"")</f>
        <v/>
      </c>
      <c r="C76" s="37"/>
      <c r="D76" s="37"/>
      <c r="E76" s="37"/>
      <c r="F76" s="38"/>
      <c r="G76" s="39">
        <f ca="1">IFERROR(NOW()-F76,"-")</f>
        <v>45938.685305439816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45938.685305439816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45938.685305439816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45938.685305439816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45938.685305439816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45938.685305439816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45938.685305439816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45938.685305439816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45938.685305439816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45938.685305439816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45938.685305439816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45938.685305439816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45938.685305439816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45938.685305439816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45938.685305439816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45938.685305439816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45938.685305439816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45938.685305439816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45938.685305439816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45938.685305439816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45938.685305439816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45938.685305439816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45938.685305439816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45938.685305439816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45938.685305439816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45938.685305439816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45938.685305439816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45938.685305439816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45938.685305439816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45938.685305439816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45938.685305439816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45938.685305439816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45938.685305439816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45938.685305439816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45938.685305439816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45938.685305439816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45938.685305439816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45938.685305439816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45938.685305439816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45938.685305439816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45938.685305439816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45938.685305439816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45938.685305439816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45938.685305439816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45938.685305439816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45938.685305439816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45938.685305439816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45938.685305439816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45938.685305439816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45938.685305439816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45938.685305439816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45938.685305439816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45938.685305439816</v>
      </c>
      <c r="H128" s="38"/>
      <c r="I128" s="37" t="str">
        <f>IFERROR(VLOOKUP(D128,DB!A:F,6,0),"")</f>
        <v/>
      </c>
      <c r="J128" s="37" t="str">
        <f>IFERROR(VLOOKUP(D128,DB!A:G,7,0),"")</f>
        <v/>
      </c>
      <c r="K128" s="37"/>
      <c r="L128" s="37" t="str">
        <f>IFERROR(VLOOKUP(D128,DB!A:I,9,0),"")</f>
        <v/>
      </c>
    </row>
    <row r="129" spans="1:12" ht="15">
      <c r="A129" s="84"/>
      <c r="B129" s="84" t="str">
        <f>IFERROR(VLOOKUP(D129,DB!A:K,11,0),"")</f>
        <v/>
      </c>
      <c r="C129" s="84"/>
      <c r="D129" s="84"/>
      <c r="E129" s="84"/>
      <c r="F129" s="123"/>
      <c r="G129" s="124">
        <f ca="1">IFERROR(NOW()-F129,"-")</f>
        <v>45938.685305439816</v>
      </c>
      <c r="H129" s="123"/>
      <c r="I129" s="84" t="str">
        <f>IFERROR(VLOOKUP(D129,DB!A:F,6,0),"")</f>
        <v/>
      </c>
      <c r="J129" s="84" t="str">
        <f>IFERROR(VLOOKUP(D129,DB!A:G,7,0),"")</f>
        <v/>
      </c>
      <c r="K129" s="84"/>
      <c r="L129" s="84" t="str">
        <f>IFERROR(VLOOKUP(D129,DB!A:I,9,0),"")</f>
        <v/>
      </c>
    </row>
    <row r="130" spans="1:12" ht="15"/>
    <row r="131" spans="1:12" ht="15"/>
    <row r="132" spans="1:12" ht="15"/>
    <row r="133" spans="1:12" ht="15"/>
    <row r="134" spans="1:12" ht="15"/>
    <row r="135" spans="1:12" ht="15"/>
    <row r="136" spans="1:12" ht="15"/>
    <row r="137" spans="1:12" ht="15"/>
    <row r="138" spans="1:12" ht="15"/>
    <row r="139" spans="1:12" ht="15"/>
    <row r="140" spans="1:12" ht="15"/>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4" ht="15"/>
    <row r="385" ht="15"/>
    <row r="386" ht="15"/>
    <row r="387" ht="15"/>
    <row r="388" ht="15"/>
    <row r="389" ht="15"/>
    <row r="390" ht="15"/>
    <row r="391" ht="15"/>
    <row r="392" ht="15"/>
    <row r="393" ht="15"/>
    <row r="394" ht="15"/>
    <row r="395" ht="15"/>
    <row r="396" ht="15"/>
    <row r="397" ht="15"/>
    <row r="399" ht="15"/>
    <row r="400" ht="15"/>
    <row r="401" ht="15"/>
    <row r="402" ht="15"/>
    <row r="403" ht="15"/>
    <row r="404" ht="15"/>
    <row r="406" ht="15"/>
    <row r="407" ht="15"/>
    <row r="408" ht="15"/>
    <row r="409" ht="15"/>
    <row r="410" ht="15"/>
    <row r="411" ht="15"/>
    <row r="412" ht="15"/>
    <row r="413"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9" ht="15"/>
    <row r="460" ht="15"/>
    <row r="461" ht="15"/>
    <row r="464" ht="15"/>
    <row r="465" ht="15"/>
    <row r="466" ht="15"/>
    <row r="467"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9" ht="15"/>
    <row r="780" ht="15"/>
    <row r="781" ht="15"/>
    <row r="782" ht="15"/>
    <row r="783" ht="15"/>
    <row r="784" ht="15"/>
    <row r="788" ht="15"/>
    <row r="789" ht="15"/>
    <row r="799" ht="15"/>
    <row r="804" ht="15"/>
    <row r="815" ht="15"/>
    <row r="816" ht="15"/>
    <row r="823" ht="15"/>
    <row r="824" ht="15"/>
    <row r="828" ht="15"/>
    <row r="829" ht="15"/>
    <row r="830" ht="15"/>
    <row r="837" ht="15"/>
    <row r="838" ht="15"/>
    <row r="839" ht="15"/>
    <row r="840" ht="15"/>
    <row r="842" ht="15"/>
    <row r="843" ht="15"/>
    <row r="844" ht="15"/>
    <row r="847" ht="15"/>
    <row r="848" ht="15"/>
    <row r="849" ht="15"/>
    <row r="850" ht="15"/>
    <row r="852" ht="15"/>
    <row r="853" ht="15"/>
    <row r="854" ht="15"/>
    <row r="855" ht="15"/>
    <row r="856" ht="15"/>
    <row r="857" ht="15"/>
    <row r="859" ht="15"/>
    <row r="860" ht="15"/>
    <row r="862" ht="15"/>
    <row r="863" ht="15"/>
    <row r="865" ht="15"/>
    <row r="866" ht="15"/>
    <row r="867" ht="15"/>
    <row r="869" ht="15"/>
    <row r="870" ht="15"/>
    <row r="871" ht="15"/>
    <row r="872" ht="15"/>
    <row r="873" ht="15"/>
    <row r="877" ht="15"/>
    <row r="878" ht="15"/>
    <row r="879" ht="15"/>
    <row r="880" ht="15"/>
    <row r="883" ht="15"/>
    <row r="884" ht="15"/>
    <row r="887" ht="15"/>
    <row r="928" ht="15"/>
    <row r="929" ht="15"/>
    <row r="932" ht="15"/>
    <row r="933" ht="15"/>
    <row r="940" ht="15"/>
    <row r="941" ht="15"/>
    <row r="944" ht="15"/>
    <row r="946" ht="15"/>
    <row r="948" ht="15"/>
    <row r="949" ht="15"/>
    <row r="950" ht="15"/>
    <row r="953" ht="15"/>
    <row r="954" ht="15"/>
    <row r="956" ht="15"/>
    <row r="959" ht="15"/>
    <row r="960" ht="15"/>
    <row r="962" ht="15"/>
    <row r="963" ht="15"/>
    <row r="964" ht="15"/>
    <row r="965" ht="15"/>
    <row r="966" ht="15"/>
    <row r="969" ht="15"/>
    <row r="970" ht="15"/>
    <row r="971" ht="15"/>
    <row r="972" ht="15"/>
    <row r="973" ht="15"/>
    <row r="974" ht="15"/>
    <row r="976" ht="15"/>
    <row r="978" ht="15"/>
    <row r="980" ht="15"/>
    <row r="981" ht="15"/>
    <row r="982" ht="15"/>
    <row r="984" ht="15"/>
    <row r="985" ht="15"/>
    <row r="986" ht="15"/>
    <row r="987" ht="15"/>
    <row r="988" ht="15"/>
    <row r="989" ht="15"/>
    <row r="990" ht="15"/>
    <row r="992" ht="15"/>
    <row r="993" ht="15"/>
    <row r="994" ht="15"/>
    <row r="999" ht="15"/>
    <row r="1000" ht="15"/>
    <row r="1004" ht="15"/>
    <row r="1005" ht="15"/>
    <row r="1006" ht="15"/>
    <row r="1009" ht="15"/>
    <row r="1011" ht="15"/>
    <row r="1015" ht="15"/>
    <row r="1019" ht="15"/>
    <row r="1025" ht="15"/>
    <row r="1026" ht="15"/>
    <row r="1028" ht="15"/>
    <row r="1029" ht="15"/>
    <row r="1031" ht="15"/>
    <row r="1034" ht="15"/>
    <row r="1035" ht="15"/>
    <row r="1037" ht="15"/>
    <row r="1039" ht="15"/>
    <row r="1041" ht="15"/>
    <row r="1043" ht="15"/>
    <row r="1044" ht="15"/>
    <row r="1045" ht="15"/>
    <row r="1047" ht="15"/>
    <row r="1048" ht="15"/>
    <row r="1049" ht="15"/>
    <row r="1050" ht="15"/>
    <row r="1053" ht="15"/>
    <row r="1227" ht="15"/>
    <row r="1228" ht="15"/>
    <row r="1238" ht="15"/>
    <row r="1239" ht="15"/>
    <row r="1240" ht="15"/>
    <row r="1246" ht="15"/>
    <row r="1247" ht="15"/>
    <row r="1248" ht="15"/>
    <row r="1249" ht="15"/>
    <row r="1251" ht="15"/>
    <row r="1254" ht="15"/>
    <row r="1255" ht="15"/>
    <row r="1256" ht="15"/>
    <row r="1257" ht="15"/>
    <row r="1259" ht="15"/>
    <row r="1260" ht="15"/>
    <row r="1262" ht="15"/>
    <row r="1263" ht="15"/>
    <row r="1264" ht="15"/>
    <row r="1265" ht="15"/>
    <row r="1267" ht="15"/>
    <row r="1268" ht="15"/>
    <row r="1269" ht="15"/>
    <row r="1272" ht="15"/>
    <row r="1273" ht="15"/>
    <row r="1276" ht="15"/>
    <row r="1277" ht="15"/>
    <row r="1278" ht="15"/>
    <row r="1279" ht="15"/>
    <row r="1280" ht="15"/>
    <row r="1281" ht="15"/>
    <row r="1282" ht="15"/>
    <row r="1283" ht="15"/>
    <row r="1285" ht="15"/>
    <row r="1287" ht="15"/>
    <row r="1288" ht="15"/>
    <row r="1289" ht="15"/>
    <row r="1292" ht="15"/>
    <row r="1302" ht="15"/>
    <row r="1305" ht="15"/>
    <row r="1306" ht="15"/>
    <row r="1310" ht="15"/>
    <row r="1314" ht="15"/>
    <row r="1317" ht="15"/>
    <row r="1319" ht="15"/>
    <row r="1320" ht="15"/>
    <row r="1323" ht="15"/>
    <row r="1325" ht="15"/>
    <row r="1328" ht="15"/>
    <row r="1329" ht="15"/>
    <row r="1330" ht="15"/>
    <row r="1332" ht="15"/>
    <row r="1334" ht="15"/>
    <row r="1335" ht="15"/>
    <row r="1336" ht="15"/>
    <row r="1340" ht="15"/>
    <row r="1341" ht="15"/>
    <row r="1342" ht="15"/>
    <row r="1344" ht="15"/>
    <row r="1345" ht="15"/>
    <row r="1346" ht="15"/>
    <row r="1347" ht="15"/>
    <row r="1349" ht="15"/>
    <row r="1360" ht="15"/>
    <row r="1362" ht="15"/>
    <row r="1363" ht="15"/>
    <row r="1364" ht="15"/>
    <row r="1365" ht="15"/>
    <row r="1366" ht="15"/>
    <row r="1367" ht="15"/>
    <row r="1368" ht="15"/>
    <row r="1369" ht="15"/>
    <row r="1370" ht="15"/>
    <row r="1371" ht="15"/>
    <row r="1372" ht="15"/>
    <row r="1373" ht="15"/>
    <row r="1374" ht="15"/>
    <row r="1375" ht="15"/>
    <row r="1377" ht="15"/>
  </sheetData>
  <dataValidations count="2">
    <dataValidation allowBlank="1" showInputMessage="1" showErrorMessage="1" sqref="E1" xr:uid="{920C6338-E771-4DAE-8C89-92A9093EA4DE}"/>
    <dataValidation type="list" allowBlank="1" showInputMessage="1" showErrorMessage="1" sqref="E2:E12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23"/>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39060</v>
      </c>
      <c r="B2" s="150" t="s">
        <v>5398</v>
      </c>
      <c r="C2" s="149">
        <v>1</v>
      </c>
      <c r="D2" s="150" t="s">
        <v>34463</v>
      </c>
      <c r="E2" s="149" t="s">
        <v>39061</v>
      </c>
      <c r="F2" s="151">
        <v>45926.772847222222</v>
      </c>
      <c r="G2" s="152">
        <f ca="1">IFERROR(NOW()-F2,"-")</f>
        <v>11.912458217593667</v>
      </c>
      <c r="H2" s="153">
        <v>45927.449074074102</v>
      </c>
      <c r="I2" s="150" t="str">
        <f>IFERROR(VLOOKUP(D2,DB!A:F,6,0),"")</f>
        <v>SCECO</v>
      </c>
      <c r="J2" s="150" t="str">
        <f>IFERROR(VLOOKUP(D2,DB!A:G,7,0),"")</f>
        <v>Weak</v>
      </c>
      <c r="K2" s="149" t="s">
        <v>39062</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45938.685305439816</v>
      </c>
      <c r="H3" s="153">
        <v>45927.987534722219</v>
      </c>
      <c r="I3" s="150" t="str">
        <f>IFERROR(VLOOKUP(D3,DB!A:F,6,0),"")</f>
        <v>SCECO</v>
      </c>
      <c r="J3" s="150" t="str">
        <f>IFERROR(VLOOKUP(D3,DB!A:G,7,0),"")</f>
        <v>Vandalized</v>
      </c>
      <c r="K3" s="149" t="s">
        <v>39063</v>
      </c>
      <c r="L3" s="150" t="str">
        <f>IFERROR(VLOOKUP(D3,DB!A:I,9,0),"")</f>
        <v>Latis</v>
      </c>
    </row>
    <row r="4" spans="1:16383" ht="31.5" customHeight="1">
      <c r="A4" s="149" t="s">
        <v>39064</v>
      </c>
      <c r="B4" s="150" t="s">
        <v>5398</v>
      </c>
      <c r="C4" s="149">
        <v>1</v>
      </c>
      <c r="D4" s="150" t="s">
        <v>32861</v>
      </c>
      <c r="E4" s="149" t="s">
        <v>39061</v>
      </c>
      <c r="F4" s="151">
        <v>45933.880972222221</v>
      </c>
      <c r="G4" s="152">
        <f ca="1">IFERROR(NOW()-F4,"-")</f>
        <v>4.8043332175948308</v>
      </c>
      <c r="H4" s="153">
        <v>45929.455266203702</v>
      </c>
      <c r="I4" s="150" t="str">
        <f>IFERROR(VLOOKUP(D4,DB!A:F,6,0),"")</f>
        <v>SCECO</v>
      </c>
      <c r="J4" s="150" t="str">
        <f>IFERROR(VLOOKUP(D4,DB!A:G,7,0),"")</f>
        <v>In progress</v>
      </c>
      <c r="K4" s="149" t="s">
        <v>39062</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39065</v>
      </c>
      <c r="B5" s="150" t="s">
        <v>5398</v>
      </c>
      <c r="C5" s="149">
        <v>1</v>
      </c>
      <c r="D5" s="150" t="s">
        <v>33408</v>
      </c>
      <c r="E5" s="149" t="s">
        <v>38964</v>
      </c>
      <c r="F5" s="151">
        <v>45934.942245370374</v>
      </c>
      <c r="G5" s="152">
        <f ca="1">IFERROR(NOW()-F5,"-")</f>
        <v>3.7430600694424356</v>
      </c>
      <c r="H5" s="153">
        <v>45934.470231481479</v>
      </c>
      <c r="I5" s="150" t="str">
        <f>IFERROR(VLOOKUP(D5,DB!A:F,6,0),"")</f>
        <v>SCECO</v>
      </c>
      <c r="J5" s="150" t="str">
        <f>IFERROR(VLOOKUP(D5,DB!A:G,7,0),"")</f>
        <v>Dead</v>
      </c>
      <c r="K5" s="149" t="s">
        <v>39062</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t="s">
        <v>39061</v>
      </c>
      <c r="F6" s="155"/>
      <c r="G6" s="152">
        <f ca="1">IFERROR(NOW()-F6,"-")</f>
        <v>45938.685305439816</v>
      </c>
      <c r="H6" s="155">
        <v>45937.667847222219</v>
      </c>
      <c r="I6" s="150" t="str">
        <f>IFERROR(VLOOKUP(D6,DB!A:F,6,0),"")</f>
        <v>SCECO</v>
      </c>
      <c r="J6" s="150" t="str">
        <f>IFERROR(VLOOKUP(D6,DB!A:G,7,0),"")</f>
        <v>Weak</v>
      </c>
      <c r="K6" s="156" t="s">
        <v>39066</v>
      </c>
      <c r="L6" s="150" t="str">
        <f>IFERROR(VLOOKUP(D6,DB!A:I,9,0),"")</f>
        <v>Latis</v>
      </c>
    </row>
    <row r="7" spans="1:16383" ht="31.5" customHeight="1">
      <c r="A7" s="161" t="s">
        <v>39067</v>
      </c>
      <c r="B7" s="161" t="str">
        <f>IFERROR(VLOOKUP(D7,DB!A:K,11,0),"")</f>
        <v>R6</v>
      </c>
      <c r="C7" s="161">
        <v>3</v>
      </c>
      <c r="D7" s="161" t="s">
        <v>32951</v>
      </c>
      <c r="E7" s="161" t="s">
        <v>38964</v>
      </c>
      <c r="F7" s="168">
        <v>45938.593113425901</v>
      </c>
      <c r="G7" s="152">
        <f ca="1">IFERROR(NOW()-F7,"-")</f>
        <v>9.2192013915337157E-2</v>
      </c>
      <c r="H7" s="161">
        <v>45938.565011574072</v>
      </c>
      <c r="I7" s="161" t="str">
        <f>IFERROR(VLOOKUP(D7,DB!A:F,6,0),"")</f>
        <v>SCECO</v>
      </c>
      <c r="J7" s="161" t="str">
        <f>IFERROR(VLOOKUP(D7,DB!A:G,7,0),"")</f>
        <v>Dead+No BB Design</v>
      </c>
      <c r="K7" s="161" t="s">
        <v>39068</v>
      </c>
      <c r="L7" s="161" t="str">
        <f>IFERROR(VLOOKUP(D7,DB!A:I,9,0),"")</f>
        <v>Latis</v>
      </c>
    </row>
    <row r="8" spans="1:16383" ht="31.5" customHeight="1">
      <c r="A8" s="161" t="s">
        <v>39069</v>
      </c>
      <c r="B8" s="161" t="str">
        <f>IFERROR(VLOOKUP(D8,DB!A:K,11,0),"")</f>
        <v>R6</v>
      </c>
      <c r="C8" s="161">
        <v>1</v>
      </c>
      <c r="D8" s="161" t="s">
        <v>33325</v>
      </c>
      <c r="E8" s="161" t="s">
        <v>38964</v>
      </c>
      <c r="F8" s="168">
        <v>45938.637037037035</v>
      </c>
      <c r="G8" s="152">
        <f ca="1">IFERROR(NOW()-F8,"-")</f>
        <v>4.8268402781104669E-2</v>
      </c>
      <c r="H8" s="161">
        <v>45938.631354166668</v>
      </c>
      <c r="I8" s="161" t="str">
        <f>IFERROR(VLOOKUP(D8,DB!A:F,6,0),"")</f>
        <v>Generator-SG</v>
      </c>
      <c r="J8" s="161" t="str">
        <f>IFERROR(VLOOKUP(D8,DB!A:G,7,0),"")</f>
        <v>Vandalized</v>
      </c>
      <c r="K8" s="161" t="s">
        <v>39070</v>
      </c>
      <c r="L8" s="161" t="str">
        <f>IFERROR(VLOOKUP(D8,DB!A:I,9,0),"")</f>
        <v>Latis</v>
      </c>
    </row>
    <row r="9" spans="1:16383" ht="31.5" customHeight="1">
      <c r="A9" s="161"/>
      <c r="B9" s="161" t="str">
        <f>IFERROR(VLOOKUP(D9,DB!A:K,11,0),"")</f>
        <v/>
      </c>
      <c r="C9" s="161"/>
      <c r="D9" s="161"/>
      <c r="E9" s="161"/>
      <c r="F9" s="161"/>
      <c r="G9" s="152">
        <f ca="1">IFERROR(NOW()-F9,"-")</f>
        <v>45938.685305439816</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1"/>
      <c r="E10" s="161"/>
      <c r="F10" s="161"/>
      <c r="G10" s="152">
        <f ca="1">IFERROR(NOW()-F10,"-")</f>
        <v>45938.685305439816</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1"/>
      <c r="E11" s="161"/>
      <c r="F11" s="161"/>
      <c r="G11" s="152">
        <f ca="1">IFERROR(NOW()-F11,"-")</f>
        <v>45938.685305439816</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1"/>
      <c r="E12" s="161"/>
      <c r="F12" s="161"/>
      <c r="G12" s="152">
        <f ca="1">IFERROR(NOW()-F12,"-")</f>
        <v>45938.685305439816</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0"/>
      <c r="E13" s="161"/>
      <c r="F13" s="161"/>
      <c r="G13" s="152">
        <f ca="1">IFERROR(NOW()-F13,"-")</f>
        <v>45938.685305439816</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45938.685305439816</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45938.685305439816</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45938.685305439816</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45938.685305439816</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45938.685305439816</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45938.685305439816</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45938.685305439816</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45938.685305439816</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45938.685305439816</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45938.685305439816</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45938.685305439816</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45938.685305439816</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45938.685305439816</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45938.685305439816</v>
      </c>
      <c r="H27" s="161"/>
      <c r="I27" s="161" t="str">
        <f>IFERROR(VLOOKUP(D27,DB!A:F,6,0),"")</f>
        <v/>
      </c>
      <c r="J27" s="161" t="str">
        <f>IFERROR(VLOOKUP(D27,DB!A:G,7,0),"")</f>
        <v/>
      </c>
      <c r="K27" s="161"/>
      <c r="L27" s="161" t="str">
        <f>IFERROR(VLOOKUP(D27,DB!A:I,9,0),"")</f>
        <v/>
      </c>
    </row>
    <row r="28" spans="1:12" ht="31.5" customHeight="1">
      <c r="A28" s="161"/>
      <c r="B28" s="161" t="str">
        <f>IFERROR(VLOOKUP(D28,DB!A:K,11,0),"")</f>
        <v/>
      </c>
      <c r="C28" s="161"/>
      <c r="D28" s="161"/>
      <c r="E28" s="161"/>
      <c r="F28" s="161"/>
      <c r="G28" s="152">
        <f ca="1">IFERROR(NOW()-F28,"-")</f>
        <v>45938.685305439816</v>
      </c>
      <c r="H28" s="161"/>
      <c r="I28" s="161" t="str">
        <f>IFERROR(VLOOKUP(D28,DB!A:F,6,0),"")</f>
        <v/>
      </c>
      <c r="J28" s="161" t="str">
        <f>IFERROR(VLOOKUP(D28,DB!A:G,7,0),"")</f>
        <v/>
      </c>
      <c r="K28" s="161"/>
      <c r="L28" s="161" t="str">
        <f>IFERROR(VLOOKUP(D28,DB!A:I,9,0),"")</f>
        <v/>
      </c>
    </row>
    <row r="29" spans="1:12" ht="31.5" customHeight="1">
      <c r="A29" s="161"/>
      <c r="B29" s="161" t="str">
        <f>IFERROR(VLOOKUP(D29,DB!A:K,11,0),"")</f>
        <v/>
      </c>
      <c r="C29" s="161"/>
      <c r="D29" s="161"/>
      <c r="E29" s="161"/>
      <c r="F29" s="161"/>
      <c r="G29" s="152">
        <f ca="1">IFERROR(NOW()-F29,"-")</f>
        <v>45938.685305439816</v>
      </c>
      <c r="H29" s="161"/>
      <c r="I29" s="161" t="str">
        <f>IFERROR(VLOOKUP(D29,DB!A:F,6,0),"")</f>
        <v/>
      </c>
      <c r="J29" s="161" t="str">
        <f>IFERROR(VLOOKUP(D29,DB!A:G,7,0),"")</f>
        <v/>
      </c>
      <c r="K29" s="161"/>
      <c r="L29" s="161" t="str">
        <f>IFERROR(VLOOKUP(D29,DB!A:I,9,0),"")</f>
        <v/>
      </c>
    </row>
    <row r="30" spans="1:12" ht="31.5" customHeight="1">
      <c r="A30" s="161"/>
      <c r="B30" s="161" t="str">
        <f>IFERROR(VLOOKUP(D30,DB!A:K,11,0),"")</f>
        <v/>
      </c>
      <c r="C30" s="161"/>
      <c r="D30" s="161"/>
      <c r="E30" s="161"/>
      <c r="F30" s="161"/>
      <c r="G30" s="152">
        <f ca="1">IFERROR(NOW()-F30,"-")</f>
        <v>45938.685305439816</v>
      </c>
      <c r="H30" s="161"/>
      <c r="I30" s="161" t="str">
        <f>IFERROR(VLOOKUP(D30,DB!A:F,6,0),"")</f>
        <v/>
      </c>
      <c r="J30" s="161" t="str">
        <f>IFERROR(VLOOKUP(D30,DB!A:G,7,0),"")</f>
        <v/>
      </c>
      <c r="K30" s="161"/>
      <c r="L30" s="161" t="str">
        <f>IFERROR(VLOOKUP(D30,DB!A:I,9,0),"")</f>
        <v/>
      </c>
    </row>
    <row r="31" spans="1:12" ht="31.5" customHeight="1">
      <c r="A31" s="161"/>
      <c r="B31" s="161" t="str">
        <f>IFERROR(VLOOKUP(D31,DB!A:K,11,0),"")</f>
        <v/>
      </c>
      <c r="C31" s="161"/>
      <c r="D31" s="161"/>
      <c r="E31" s="161"/>
      <c r="F31" s="161"/>
      <c r="G31" s="152">
        <f ca="1">IFERROR(NOW()-F31,"-")</f>
        <v>45938.685305439816</v>
      </c>
      <c r="H31" s="161"/>
      <c r="I31" s="161" t="str">
        <f>IFERROR(VLOOKUP(D31,DB!A:F,6,0),"")</f>
        <v/>
      </c>
      <c r="J31" s="161" t="str">
        <f>IFERROR(VLOOKUP(D31,DB!A:G,7,0),"")</f>
        <v/>
      </c>
      <c r="K31" s="161"/>
      <c r="L31" s="161" t="str">
        <f>IFERROR(VLOOKUP(D31,DB!A:I,9,0),"")</f>
        <v/>
      </c>
    </row>
    <row r="32" spans="1:12" ht="31.5" customHeight="1">
      <c r="A32" s="161"/>
      <c r="B32" s="161" t="str">
        <f>IFERROR(VLOOKUP(D32,DB!A:K,11,0),"")</f>
        <v/>
      </c>
      <c r="C32" s="161"/>
      <c r="D32" s="161"/>
      <c r="E32" s="161"/>
      <c r="F32" s="161"/>
      <c r="G32" s="152">
        <f ca="1">IFERROR(NOW()-F32,"-")</f>
        <v>45938.685305439816</v>
      </c>
      <c r="H32" s="161"/>
      <c r="I32" s="161" t="str">
        <f>IFERROR(VLOOKUP(D32,DB!A:F,6,0),"")</f>
        <v/>
      </c>
      <c r="J32" s="161" t="str">
        <f>IFERROR(VLOOKUP(D32,DB!A:G,7,0),"")</f>
        <v/>
      </c>
      <c r="K32" s="161"/>
      <c r="L32" s="161" t="str">
        <f>IFERROR(VLOOKUP(D32,DB!A:I,9,0),"")</f>
        <v/>
      </c>
    </row>
    <row r="33" spans="1:12" ht="31.5" customHeight="1">
      <c r="A33" s="161"/>
      <c r="B33" s="161" t="str">
        <f>IFERROR(VLOOKUP(D33,DB!A:K,11,0),"")</f>
        <v/>
      </c>
      <c r="C33" s="161"/>
      <c r="D33" s="161"/>
      <c r="E33" s="161"/>
      <c r="F33" s="161"/>
      <c r="G33" s="152">
        <f ca="1">IFERROR(NOW()-F33,"-")</f>
        <v>45938.685305439816</v>
      </c>
      <c r="H33" s="161"/>
      <c r="I33" s="161" t="str">
        <f>IFERROR(VLOOKUP(D33,DB!A:F,6,0),"")</f>
        <v/>
      </c>
      <c r="J33" s="161" t="str">
        <f>IFERROR(VLOOKUP(D33,DB!A:G,7,0),"")</f>
        <v/>
      </c>
      <c r="K33" s="161"/>
      <c r="L33" s="161" t="str">
        <f>IFERROR(VLOOKUP(D33,DB!A:I,9,0),"")</f>
        <v/>
      </c>
    </row>
    <row r="34" spans="1:12" ht="31.5" customHeight="1">
      <c r="A34" s="161"/>
      <c r="B34" s="161" t="str">
        <f>IFERROR(VLOOKUP(D34,DB!A:K,11,0),"")</f>
        <v/>
      </c>
      <c r="C34" s="161"/>
      <c r="D34" s="161"/>
      <c r="E34" s="161"/>
      <c r="F34" s="161"/>
      <c r="G34" s="152">
        <f ca="1">IFERROR(NOW()-F34,"-")</f>
        <v>45938.685305439816</v>
      </c>
      <c r="H34" s="161"/>
      <c r="I34" s="161" t="str">
        <f>IFERROR(VLOOKUP(D34,DB!A:F,6,0),"")</f>
        <v/>
      </c>
      <c r="J34" s="161" t="str">
        <f>IFERROR(VLOOKUP(D34,DB!A:G,7,0),"")</f>
        <v/>
      </c>
      <c r="K34" s="161"/>
      <c r="L34" s="161" t="str">
        <f>IFERROR(VLOOKUP(D34,DB!A:I,9,0),"")</f>
        <v/>
      </c>
    </row>
    <row r="35" spans="1:12" ht="31.5" customHeight="1">
      <c r="A35" s="161"/>
      <c r="B35" s="161" t="str">
        <f>IFERROR(VLOOKUP(D35,DB!A:K,11,0),"")</f>
        <v/>
      </c>
      <c r="C35" s="161"/>
      <c r="D35" s="161"/>
      <c r="E35" s="161"/>
      <c r="F35" s="161"/>
      <c r="G35" s="152">
        <f ca="1">IFERROR(NOW()-F35,"-")</f>
        <v>45938.685305439816</v>
      </c>
      <c r="H35" s="161"/>
      <c r="I35" s="161" t="str">
        <f>IFERROR(VLOOKUP(D35,DB!A:F,6,0),"")</f>
        <v/>
      </c>
      <c r="J35" s="161" t="str">
        <f>IFERROR(VLOOKUP(D35,DB!A:G,7,0),"")</f>
        <v/>
      </c>
      <c r="K35" s="161"/>
      <c r="L35" s="161" t="str">
        <f>IFERROR(VLOOKUP(D35,DB!A:I,9,0),"")</f>
        <v/>
      </c>
    </row>
    <row r="36" spans="1:12" ht="31.5" customHeight="1">
      <c r="A36" s="162"/>
      <c r="B36" s="163" t="str">
        <f>IFERROR(VLOOKUP(D36,DB!A:K,11,0),"")</f>
        <v/>
      </c>
      <c r="C36" s="163"/>
      <c r="D36" s="163"/>
      <c r="E36" s="164"/>
      <c r="F36" s="165"/>
      <c r="G36" s="152">
        <f ca="1">IFERROR(NOW()-F36,"-")</f>
        <v>45938.685305439816</v>
      </c>
      <c r="H36" s="165"/>
      <c r="I36" s="163" t="str">
        <f>IFERROR(VLOOKUP(D36,DB!A:F,6,0),"")</f>
        <v/>
      </c>
      <c r="J36" s="163" t="str">
        <f>IFERROR(VLOOKUP(D36,DB!A:G,7,0),"")</f>
        <v/>
      </c>
      <c r="K36" s="167"/>
      <c r="L36" s="164" t="str">
        <f>IFERROR(VLOOKUP(D36,DB!A:I,9,0),"")</f>
        <v/>
      </c>
    </row>
    <row r="37" spans="1:12" ht="31.5" customHeight="1">
      <c r="A37" s="162"/>
      <c r="B37" s="163" t="str">
        <f>IFERROR(VLOOKUP(D37,DB!A:K,11,0),"")</f>
        <v/>
      </c>
      <c r="C37" s="163"/>
      <c r="D37" s="163"/>
      <c r="E37" s="164"/>
      <c r="F37" s="165"/>
      <c r="G37" s="152">
        <f ca="1">IFERROR(NOW()-F37,"-")</f>
        <v>45938.685305439816</v>
      </c>
      <c r="H37" s="165"/>
      <c r="I37" s="163" t="str">
        <f>IFERROR(VLOOKUP(D37,DB!A:F,6,0),"")</f>
        <v/>
      </c>
      <c r="J37" s="163" t="str">
        <f>IFERROR(VLOOKUP(D37,DB!A:G,7,0),"")</f>
        <v/>
      </c>
      <c r="K37" s="167"/>
      <c r="L37" s="164" t="str">
        <f>IFERROR(VLOOKUP(D37,DB!A:I,9,0),"")</f>
        <v/>
      </c>
    </row>
    <row r="38" spans="1:12" ht="31.5" customHeight="1">
      <c r="A38" s="162"/>
      <c r="B38" s="163" t="str">
        <f>IFERROR(VLOOKUP(D38,DB!A:K,11,0),"")</f>
        <v/>
      </c>
      <c r="C38" s="163"/>
      <c r="D38" s="163"/>
      <c r="E38" s="164"/>
      <c r="F38" s="165"/>
      <c r="G38" s="152">
        <f ca="1">IFERROR(NOW()-F38,"-")</f>
        <v>45938.685305439816</v>
      </c>
      <c r="H38" s="165"/>
      <c r="I38" s="163" t="str">
        <f>IFERROR(VLOOKUP(D38,DB!A:F,6,0),"")</f>
        <v/>
      </c>
      <c r="J38" s="163" t="str">
        <f>IFERROR(VLOOKUP(D38,DB!A:G,7,0),"")</f>
        <v/>
      </c>
      <c r="K38" s="167"/>
      <c r="L38" s="164" t="str">
        <f>IFERROR(VLOOKUP(D38,DB!A:I,9,0),"")</f>
        <v/>
      </c>
    </row>
    <row r="39" spans="1:12" ht="31.5" customHeight="1">
      <c r="A39" s="162"/>
      <c r="B39" s="163" t="str">
        <f>IFERROR(VLOOKUP(D39,DB!A:K,11,0),"")</f>
        <v/>
      </c>
      <c r="C39" s="163"/>
      <c r="D39" s="163"/>
      <c r="E39" s="164"/>
      <c r="F39" s="165"/>
      <c r="G39" s="152">
        <f ca="1">IFERROR(NOW()-F39,"-")</f>
        <v>45938.685305439816</v>
      </c>
      <c r="H39" s="165"/>
      <c r="I39" s="163" t="str">
        <f>IFERROR(VLOOKUP(D39,DB!A:F,6,0),"")</f>
        <v/>
      </c>
      <c r="J39" s="163" t="str">
        <f>IFERROR(VLOOKUP(D39,DB!A:G,7,0),"")</f>
        <v/>
      </c>
      <c r="K39" s="167"/>
      <c r="L39" s="164" t="str">
        <f>IFERROR(VLOOKUP(D39,DB!A:I,9,0),"")</f>
        <v/>
      </c>
    </row>
    <row r="40" spans="1:12" ht="31.5" customHeight="1">
      <c r="A40" s="162"/>
      <c r="B40" s="163" t="str">
        <f>IFERROR(VLOOKUP(D40,DB!A:K,11,0),"")</f>
        <v/>
      </c>
      <c r="C40" s="163"/>
      <c r="D40" s="163"/>
      <c r="E40" s="164"/>
      <c r="F40" s="165"/>
      <c r="G40" s="152">
        <f ca="1">IFERROR(NOW()-F40,"-")</f>
        <v>45938.685305439816</v>
      </c>
      <c r="H40" s="165"/>
      <c r="I40" s="163" t="str">
        <f>IFERROR(VLOOKUP(D40,DB!A:F,6,0),"")</f>
        <v/>
      </c>
      <c r="J40" s="163" t="str">
        <f>IFERROR(VLOOKUP(D40,DB!A:G,7,0),"")</f>
        <v/>
      </c>
      <c r="K40" s="167"/>
      <c r="L40" s="164" t="str">
        <f>IFERROR(VLOOKUP(D40,DB!A:I,9,0),"")</f>
        <v/>
      </c>
    </row>
    <row r="41" spans="1:12" ht="31.5" customHeight="1">
      <c r="A41" s="162"/>
      <c r="B41" s="163" t="str">
        <f>IFERROR(VLOOKUP(D41,DB!A:K,11,0),"")</f>
        <v/>
      </c>
      <c r="C41" s="163"/>
      <c r="D41" s="163"/>
      <c r="E41" s="164"/>
      <c r="F41" s="165"/>
      <c r="G41" s="166">
        <f ca="1">IFERROR(NOW()-F41,"-")</f>
        <v>45938.685305439816</v>
      </c>
      <c r="H41" s="165"/>
      <c r="I41" s="163" t="str">
        <f>IFERROR(VLOOKUP(D41,DB!A:F,6,0),"")</f>
        <v/>
      </c>
      <c r="J41" s="163" t="str">
        <f>IFERROR(VLOOKUP(D41,DB!A:G,7,0),"")</f>
        <v/>
      </c>
      <c r="K41" s="167"/>
      <c r="L41" s="164" t="str">
        <f>IFERROR(VLOOKUP(D41,DB!A:I,9,0),"")</f>
        <v/>
      </c>
    </row>
    <row r="42" spans="1:12" ht="31.5" customHeight="1">
      <c r="A42" s="162"/>
      <c r="B42" s="163" t="str">
        <f>IFERROR(VLOOKUP(D42,DB!A:K,11,0),"")</f>
        <v/>
      </c>
      <c r="C42" s="163"/>
      <c r="D42" s="163"/>
      <c r="E42" s="164"/>
      <c r="F42" s="165"/>
      <c r="G42" s="166">
        <f ca="1">IFERROR(NOW()-F42,"-")</f>
        <v>45938.685305439816</v>
      </c>
      <c r="H42" s="165"/>
      <c r="I42" s="163" t="str">
        <f>IFERROR(VLOOKUP(D42,DB!A:F,6,0),"")</f>
        <v/>
      </c>
      <c r="J42" s="163" t="str">
        <f>IFERROR(VLOOKUP(D42,DB!A:G,7,0),"")</f>
        <v/>
      </c>
      <c r="K42" s="167"/>
      <c r="L42" s="164" t="str">
        <f>IFERROR(VLOOKUP(D42,DB!A:I,9,0),"")</f>
        <v/>
      </c>
    </row>
    <row r="43" spans="1:12" ht="31.5" customHeight="1">
      <c r="A43" s="162"/>
      <c r="B43" s="163" t="str">
        <f>IFERROR(VLOOKUP(D43,DB!A:K,11,0),"")</f>
        <v/>
      </c>
      <c r="C43" s="163"/>
      <c r="D43" s="163"/>
      <c r="E43" s="164"/>
      <c r="F43" s="165"/>
      <c r="G43" s="166">
        <f ca="1">IFERROR(NOW()-F43,"-")</f>
        <v>45938.685305439816</v>
      </c>
      <c r="H43" s="165"/>
      <c r="I43" s="163" t="str">
        <f>IFERROR(VLOOKUP(D43,DB!A:F,6,0),"")</f>
        <v/>
      </c>
      <c r="J43" s="163" t="str">
        <f>IFERROR(VLOOKUP(D43,DB!A:G,7,0),"")</f>
        <v/>
      </c>
      <c r="K43" s="167"/>
      <c r="L43" s="164" t="str">
        <f>IFERROR(VLOOKUP(D43,DB!A:I,9,0),"")</f>
        <v/>
      </c>
    </row>
    <row r="44" spans="1:12" ht="31.5" customHeight="1">
      <c r="A44" s="162"/>
      <c r="B44" s="163" t="str">
        <f>IFERROR(VLOOKUP(D44,DB!A:K,11,0),"")</f>
        <v/>
      </c>
      <c r="C44" s="163"/>
      <c r="D44" s="163"/>
      <c r="E44" s="164"/>
      <c r="F44" s="165"/>
      <c r="G44" s="166">
        <f ca="1">IFERROR(NOW()-F44,"-")</f>
        <v>45938.685305439816</v>
      </c>
      <c r="H44" s="165"/>
      <c r="I44" s="163" t="str">
        <f>IFERROR(VLOOKUP(D44,DB!A:F,6,0),"")</f>
        <v/>
      </c>
      <c r="J44" s="163" t="str">
        <f>IFERROR(VLOOKUP(D44,DB!A:G,7,0),"")</f>
        <v/>
      </c>
      <c r="K44" s="167"/>
      <c r="L44" s="164" t="str">
        <f>IFERROR(VLOOKUP(D44,DB!A:I,9,0),"")</f>
        <v/>
      </c>
    </row>
    <row r="45" spans="1:12" ht="31.5" customHeight="1">
      <c r="A45" s="162"/>
      <c r="B45" s="163" t="str">
        <f>IFERROR(VLOOKUP(D45,DB!A:K,11,0),"")</f>
        <v/>
      </c>
      <c r="C45" s="163"/>
      <c r="D45" s="163"/>
      <c r="E45" s="164"/>
      <c r="F45" s="165"/>
      <c r="G45" s="166">
        <f ca="1">IFERROR(NOW()-F45,"-")</f>
        <v>45938.685305439816</v>
      </c>
      <c r="H45" s="165"/>
      <c r="I45" s="163" t="str">
        <f>IFERROR(VLOOKUP(D45,DB!A:F,6,0),"")</f>
        <v/>
      </c>
      <c r="J45" s="163" t="str">
        <f>IFERROR(VLOOKUP(D45,DB!A:G,7,0),"")</f>
        <v/>
      </c>
      <c r="K45" s="167"/>
      <c r="L45" s="164" t="str">
        <f>IFERROR(VLOOKUP(D45,DB!A:I,9,0),"")</f>
        <v/>
      </c>
    </row>
    <row r="46" spans="1:12" ht="31.5" customHeight="1">
      <c r="A46" s="162"/>
      <c r="B46" s="163" t="str">
        <f>IFERROR(VLOOKUP(D46,DB!A:K,11,0),"")</f>
        <v/>
      </c>
      <c r="C46" s="163"/>
      <c r="D46" s="163"/>
      <c r="E46" s="164"/>
      <c r="F46" s="165"/>
      <c r="G46" s="166">
        <f ca="1">IFERROR(NOW()-F46,"-")</f>
        <v>45938.685305439816</v>
      </c>
      <c r="H46" s="165"/>
      <c r="I46" s="163" t="str">
        <f>IFERROR(VLOOKUP(D46,DB!A:F,6,0),"")</f>
        <v/>
      </c>
      <c r="J46" s="163" t="str">
        <f>IFERROR(VLOOKUP(D46,DB!A:G,7,0),"")</f>
        <v/>
      </c>
      <c r="K46" s="167"/>
      <c r="L46" s="164" t="str">
        <f>IFERROR(VLOOKUP(D46,DB!A:I,9,0),"")</f>
        <v/>
      </c>
    </row>
    <row r="47" spans="1:12" ht="31.5" customHeight="1">
      <c r="A47" s="162"/>
      <c r="B47" s="163" t="str">
        <f>IFERROR(VLOOKUP(D47,DB!A:K,11,0),"")</f>
        <v/>
      </c>
      <c r="C47" s="163"/>
      <c r="D47" s="163"/>
      <c r="E47" s="164"/>
      <c r="F47" s="165"/>
      <c r="G47" s="166">
        <f ca="1">IFERROR(NOW()-F47,"-")</f>
        <v>45938.685305439816</v>
      </c>
      <c r="H47" s="165"/>
      <c r="I47" s="163" t="str">
        <f>IFERROR(VLOOKUP(D47,DB!A:F,6,0),"")</f>
        <v/>
      </c>
      <c r="J47" s="163" t="str">
        <f>IFERROR(VLOOKUP(D47,DB!A:G,7,0),"")</f>
        <v/>
      </c>
      <c r="K47" s="167"/>
      <c r="L47" s="164" t="str">
        <f>IFERROR(VLOOKUP(D47,DB!A:I,9,0),"")</f>
        <v/>
      </c>
    </row>
    <row r="48" spans="1:12" ht="31.5" customHeight="1">
      <c r="A48" s="162"/>
      <c r="B48" s="163" t="str">
        <f>IFERROR(VLOOKUP(D48,DB!A:K,11,0),"")</f>
        <v/>
      </c>
      <c r="C48" s="163"/>
      <c r="D48" s="163"/>
      <c r="E48" s="164"/>
      <c r="F48" s="165"/>
      <c r="G48" s="166">
        <f ca="1">IFERROR(NOW()-F48,"-")</f>
        <v>45938.685305439816</v>
      </c>
      <c r="H48" s="165"/>
      <c r="I48" s="163" t="str">
        <f>IFERROR(VLOOKUP(D48,DB!A:F,6,0),"")</f>
        <v/>
      </c>
      <c r="J48" s="163" t="str">
        <f>IFERROR(VLOOKUP(D48,DB!A:G,7,0),"")</f>
        <v/>
      </c>
      <c r="K48" s="167"/>
      <c r="L48" s="164" t="str">
        <f>IFERROR(VLOOKUP(D48,DB!A:I,9,0),"")</f>
        <v/>
      </c>
    </row>
    <row r="49" spans="1:12" ht="31.5" customHeight="1">
      <c r="A49" s="162"/>
      <c r="B49" s="163" t="str">
        <f>IFERROR(VLOOKUP(D49,DB!A:K,11,0),"")</f>
        <v/>
      </c>
      <c r="C49" s="163"/>
      <c r="D49" s="163"/>
      <c r="E49" s="164"/>
      <c r="F49" s="165"/>
      <c r="G49" s="166">
        <f ca="1">IFERROR(NOW()-F49,"-")</f>
        <v>45938.685305439816</v>
      </c>
      <c r="H49" s="165"/>
      <c r="I49" s="163" t="str">
        <f>IFERROR(VLOOKUP(D49,DB!A:F,6,0),"")</f>
        <v/>
      </c>
      <c r="J49" s="163" t="str">
        <f>IFERROR(VLOOKUP(D49,DB!A:G,7,0),"")</f>
        <v/>
      </c>
      <c r="K49" s="167"/>
      <c r="L49" s="164" t="str">
        <f>IFERROR(VLOOKUP(D49,DB!A:I,9,0),"")</f>
        <v/>
      </c>
    </row>
    <row r="50" spans="1:12" ht="31.5" customHeight="1">
      <c r="A50" s="162"/>
      <c r="B50" s="163" t="str">
        <f>IFERROR(VLOOKUP(D50,DB!A:K,11,0),"")</f>
        <v/>
      </c>
      <c r="C50" s="163"/>
      <c r="D50" s="163"/>
      <c r="E50" s="164"/>
      <c r="F50" s="165"/>
      <c r="G50" s="166">
        <f ca="1">IFERROR(NOW()-F50,"-")</f>
        <v>45938.685305439816</v>
      </c>
      <c r="H50" s="165"/>
      <c r="I50" s="163" t="str">
        <f>IFERROR(VLOOKUP(D50,DB!A:F,6,0),"")</f>
        <v/>
      </c>
      <c r="J50" s="163" t="str">
        <f>IFERROR(VLOOKUP(D50,DB!A:G,7,0),"")</f>
        <v/>
      </c>
      <c r="K50" s="167"/>
      <c r="L50" s="164" t="str">
        <f>IFERROR(VLOOKUP(D50,DB!A:I,9,0),"")</f>
        <v/>
      </c>
    </row>
    <row r="51" spans="1:12" ht="31.5" customHeight="1">
      <c r="A51" s="162"/>
      <c r="B51" s="163" t="str">
        <f>IFERROR(VLOOKUP(D51,DB!A:K,11,0),"")</f>
        <v/>
      </c>
      <c r="C51" s="163"/>
      <c r="D51" s="163"/>
      <c r="E51" s="164"/>
      <c r="F51" s="165"/>
      <c r="G51" s="166">
        <f ca="1">IFERROR(NOW()-F51,"-")</f>
        <v>45938.685305439816</v>
      </c>
      <c r="H51" s="165"/>
      <c r="I51" s="163" t="str">
        <f>IFERROR(VLOOKUP(D51,DB!A:F,6,0),"")</f>
        <v/>
      </c>
      <c r="J51" s="163" t="str">
        <f>IFERROR(VLOOKUP(D51,DB!A:G,7,0),"")</f>
        <v/>
      </c>
      <c r="K51" s="167"/>
      <c r="L51" s="164" t="str">
        <f>IFERROR(VLOOKUP(D51,DB!A:I,9,0),"")</f>
        <v/>
      </c>
    </row>
    <row r="52" spans="1:12" ht="31.5" customHeight="1">
      <c r="A52" s="162"/>
      <c r="B52" s="163" t="str">
        <f>IFERROR(VLOOKUP(D52,DB!A:K,11,0),"")</f>
        <v/>
      </c>
      <c r="C52" s="163"/>
      <c r="D52" s="163"/>
      <c r="E52" s="164"/>
      <c r="F52" s="165"/>
      <c r="G52" s="166">
        <f ca="1">IFERROR(NOW()-F52,"-")</f>
        <v>45938.685305439816</v>
      </c>
      <c r="H52" s="165"/>
      <c r="I52" s="163" t="str">
        <f>IFERROR(VLOOKUP(D52,DB!A:F,6,0),"")</f>
        <v/>
      </c>
      <c r="J52" s="163" t="str">
        <f>IFERROR(VLOOKUP(D52,DB!A:G,7,0),"")</f>
        <v/>
      </c>
      <c r="K52" s="167"/>
      <c r="L52" s="164" t="str">
        <f>IFERROR(VLOOKUP(D52,DB!A:I,9,0),"")</f>
        <v/>
      </c>
    </row>
    <row r="53" spans="1:12" ht="31.5" customHeight="1">
      <c r="A53" s="162"/>
      <c r="B53" s="163" t="str">
        <f>IFERROR(VLOOKUP(D53,DB!A:K,11,0),"")</f>
        <v/>
      </c>
      <c r="C53" s="163"/>
      <c r="D53" s="163"/>
      <c r="E53" s="164"/>
      <c r="F53" s="165"/>
      <c r="G53" s="166">
        <f ca="1">IFERROR(NOW()-F53,"-")</f>
        <v>45938.685305439816</v>
      </c>
      <c r="H53" s="165"/>
      <c r="I53" s="163" t="str">
        <f>IFERROR(VLOOKUP(D53,DB!A:F,6,0),"")</f>
        <v/>
      </c>
      <c r="J53" s="163" t="str">
        <f>IFERROR(VLOOKUP(D53,DB!A:G,7,0),"")</f>
        <v/>
      </c>
      <c r="K53" s="167"/>
      <c r="L53" s="164" t="str">
        <f>IFERROR(VLOOKUP(D53,DB!A:I,9,0),"")</f>
        <v/>
      </c>
    </row>
    <row r="54" spans="1:12" ht="31.5" customHeight="1">
      <c r="A54" s="162"/>
      <c r="B54" s="163" t="str">
        <f>IFERROR(VLOOKUP(D54,DB!A:K,11,0),"")</f>
        <v/>
      </c>
      <c r="C54" s="163"/>
      <c r="D54" s="163"/>
      <c r="E54" s="164"/>
      <c r="F54" s="165"/>
      <c r="G54" s="166">
        <f ca="1">IFERROR(NOW()-F54,"-")</f>
        <v>45938.685305439816</v>
      </c>
      <c r="H54" s="165"/>
      <c r="I54" s="163" t="str">
        <f>IFERROR(VLOOKUP(D54,DB!A:F,6,0),"")</f>
        <v/>
      </c>
      <c r="J54" s="163" t="str">
        <f>IFERROR(VLOOKUP(D54,DB!A:G,7,0),"")</f>
        <v/>
      </c>
      <c r="K54" s="167"/>
      <c r="L54" s="164" t="str">
        <f>IFERROR(VLOOKUP(D54,DB!A:I,9,0),"")</f>
        <v/>
      </c>
    </row>
    <row r="55" spans="1:12" ht="31.5" customHeight="1">
      <c r="A55" s="162"/>
      <c r="B55" s="163" t="str">
        <f>IFERROR(VLOOKUP(D55,DB!A:K,11,0),"")</f>
        <v/>
      </c>
      <c r="C55" s="163"/>
      <c r="D55" s="163"/>
      <c r="E55" s="164"/>
      <c r="F55" s="165"/>
      <c r="G55" s="166">
        <f ca="1">IFERROR(NOW()-F55,"-")</f>
        <v>45938.685305439816</v>
      </c>
      <c r="H55" s="165"/>
      <c r="I55" s="163" t="str">
        <f>IFERROR(VLOOKUP(D55,DB!A:F,6,0),"")</f>
        <v/>
      </c>
      <c r="J55" s="163" t="str">
        <f>IFERROR(VLOOKUP(D55,DB!A:G,7,0),"")</f>
        <v/>
      </c>
      <c r="K55" s="167"/>
      <c r="L55" s="164" t="str">
        <f>IFERROR(VLOOKUP(D55,DB!A:I,9,0),"")</f>
        <v/>
      </c>
    </row>
    <row r="56" spans="1:12" ht="31.5" customHeight="1">
      <c r="A56" s="162"/>
      <c r="B56" s="163" t="str">
        <f>IFERROR(VLOOKUP(D56,DB!A:K,11,0),"")</f>
        <v/>
      </c>
      <c r="C56" s="163"/>
      <c r="D56" s="163"/>
      <c r="E56" s="164"/>
      <c r="F56" s="165"/>
      <c r="G56" s="166">
        <f ca="1">IFERROR(NOW()-F56,"-")</f>
        <v>45938.685305439816</v>
      </c>
      <c r="H56" s="165"/>
      <c r="I56" s="163" t="str">
        <f>IFERROR(VLOOKUP(D56,DB!A:F,6,0),"")</f>
        <v/>
      </c>
      <c r="J56" s="163" t="str">
        <f>IFERROR(VLOOKUP(D56,DB!A:G,7,0),"")</f>
        <v/>
      </c>
      <c r="K56" s="167"/>
      <c r="L56" s="164" t="str">
        <f>IFERROR(VLOOKUP(D56,DB!A:I,9,0),"")</f>
        <v/>
      </c>
    </row>
    <row r="57" spans="1:12" ht="31.5" customHeight="1">
      <c r="A57" s="110"/>
      <c r="B57" s="109" t="str">
        <f>IFERROR(VLOOKUP(D57,DB!A:K,11,0),"")</f>
        <v/>
      </c>
      <c r="C57" s="111"/>
      <c r="D57" s="109"/>
      <c r="E57" s="112"/>
      <c r="F57" s="113"/>
      <c r="G57" s="81">
        <f ca="1">IFERROR(NOW()-F57,"-")</f>
        <v>45938.685305439816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45938.685305439816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45938.685305439816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45938.685305439816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45938.685305439816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45938.685305439816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45938.685305439816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45938.685305439816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45938.685305439816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45938.685305439816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45938.685305439816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45938.685305439816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45938.685305439816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45938.685305439816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45938.685305439816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45938.685305439816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45938.685305439816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45938.685305439816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45938.685305439816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45938.685305439816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45938.685305439816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45938.685305439816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45938.685305439816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45938.685305439816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45938.685305439816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45938.685305439816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45938.685305439816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45938.685305439816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45938.685305439816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45938.685305439816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45938.685305439816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45938.685305439816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45938.685305439816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45938.685305439816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45938.685305439816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45938.685305439816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45938.685305439816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45938.685305439816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45938.685305439816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45938.685305439816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45938.685305439816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45938.685305439816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45938.685305439816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45938.685305439816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45938.685305439816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45938.685305439816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45938.685305439816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45938.685305439816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45938.685305439816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45938.685305439816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45938.685305439816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45938.685305439816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45938.685305439816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45938.685305439816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45938.685305439816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45938.685305439816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45938.685305439816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45938.685305439816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45938.685305439816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45938.685305439816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45938.685305439816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45938.685305439816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45938.685305439816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45938.685305439816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45938.685305439816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45938.685305439816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45938.685305439816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45938.685305439816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45938.685305439816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45938.685305439816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45938.685305439816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45938.685305439816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45938.685305439816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45938.685305439816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45938.685305439816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45938.685305439816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45938.685305439816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45938.685305439816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45938.685305439816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45938.685305439816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45938.685305439816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45938.685305439816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45938.685305439816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45938.685305439816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45938.685305439816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45938.685305439816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45938.685305439816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45938.685305439816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45938.685305439816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45938.685305439816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45938.685305439816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45938.685305439816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45938.685305439816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45938.685305439816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45938.685305439816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45938.685305439816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45938.685305439816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45938.685305439816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45938.685305439816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45938.685305439816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45938.685305439816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45938.685305439816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45938.685305439816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45938.685305439816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45938.685305439816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45938.685305439816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45938.685305439816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45938.685305439816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45938.685305439816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45938.685305439816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45938.685305439816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45938.685305439816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45938.685305439816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45938.685305439816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45938.685305439816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45938.685305439816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45938.685305439816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45938.685305439816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45938.685305439816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45938.685305439816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45938.685305439816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45938.685305439816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45938.685305439816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45938.685305439816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45938.685305439816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45938.685305439816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45938.685305439816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45938.685305439816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45938.685305439816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45938.685305439816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45938.685305439816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45938.685305439816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45938.685305439816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45938.685305439816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45938.685305439816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45938.685305439816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45938.685305439816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45938.685305439816</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45938.685305439816</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45938.685305439816</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45938.685305439816</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45938.685305439816</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45938.685305439816</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45938.685305439816</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45938.685305439816</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45938.685305439816</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45938.685305439816</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45938.685305439816</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45938.685305439816</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45938.685305439816</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45938.685305439816</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45938.685305439816</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45938.685305439816</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45938.685305439816</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45938.685305439816</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45938.685305439816</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45938.685305439816</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45938.685305439816</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45938.685305439816</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45938.685305439816</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45938.685305439816</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45938.685305439816</v>
      </c>
      <c r="H218" s="113"/>
      <c r="I218" s="109" t="str">
        <f>IFERROR(VLOOKUP(D218,DB!A:F,6,0),"")</f>
        <v/>
      </c>
      <c r="J218" s="108" t="str">
        <f>IFERROR(VLOOKUP(D218,DB!A:G,7,0),"")</f>
        <v/>
      </c>
      <c r="K218" s="114"/>
      <c r="L218" s="115" t="str">
        <f>IFERROR(VLOOKUP(D218,DB!A:I,9,0),"")</f>
        <v/>
      </c>
    </row>
    <row r="219" spans="1:12" ht="31.5" customHeight="1">
      <c r="A219" s="110"/>
      <c r="B219" s="109" t="str">
        <f>IFERROR(VLOOKUP(D219,DB!A:K,11,0),"")</f>
        <v/>
      </c>
      <c r="C219" s="111"/>
      <c r="D219" s="109"/>
      <c r="E219" s="112"/>
      <c r="F219" s="113"/>
      <c r="G219" s="81">
        <f ca="1">IFERROR(NOW()-F219,"-")</f>
        <v>45938.685305439816</v>
      </c>
      <c r="H219" s="113"/>
      <c r="I219" s="109" t="str">
        <f>IFERROR(VLOOKUP(D219,DB!A:F,6,0),"")</f>
        <v/>
      </c>
      <c r="J219" s="108" t="str">
        <f>IFERROR(VLOOKUP(D219,DB!A:G,7,0),"")</f>
        <v/>
      </c>
      <c r="K219" s="114"/>
      <c r="L219" s="115" t="str">
        <f>IFERROR(VLOOKUP(D219,DB!A:I,9,0),"")</f>
        <v/>
      </c>
    </row>
    <row r="220" spans="1:12" ht="31.5" customHeight="1">
      <c r="A220" s="110"/>
      <c r="B220" s="109" t="str">
        <f>IFERROR(VLOOKUP(D220,DB!A:K,11,0),"")</f>
        <v/>
      </c>
      <c r="C220" s="111"/>
      <c r="D220" s="109"/>
      <c r="E220" s="112"/>
      <c r="F220" s="113"/>
      <c r="G220" s="81">
        <f ca="1">IFERROR(NOW()-F220,"-")</f>
        <v>45938.685305439816</v>
      </c>
      <c r="H220" s="113"/>
      <c r="I220" s="109" t="str">
        <f>IFERROR(VLOOKUP(D220,DB!A:F,6,0),"")</f>
        <v/>
      </c>
      <c r="J220" s="108" t="str">
        <f>IFERROR(VLOOKUP(D220,DB!A:G,7,0),"")</f>
        <v/>
      </c>
      <c r="K220" s="114"/>
      <c r="L220" s="115" t="str">
        <f>IFERROR(VLOOKUP(D220,DB!A:I,9,0),"")</f>
        <v/>
      </c>
    </row>
    <row r="221" spans="1:12" ht="31.5" customHeight="1">
      <c r="A221" s="110"/>
      <c r="B221" s="109" t="str">
        <f>IFERROR(VLOOKUP(D221,DB!A:K,11,0),"")</f>
        <v/>
      </c>
      <c r="C221" s="111"/>
      <c r="D221" s="109"/>
      <c r="E221" s="112"/>
      <c r="F221" s="113"/>
      <c r="G221" s="81">
        <f ca="1">IFERROR(NOW()-F221,"-")</f>
        <v>45938.685305439816</v>
      </c>
      <c r="H221" s="113"/>
      <c r="I221" s="109" t="str">
        <f>IFERROR(VLOOKUP(D221,DB!A:F,6,0),"")</f>
        <v/>
      </c>
      <c r="J221" s="108" t="str">
        <f>IFERROR(VLOOKUP(D221,DB!A:G,7,0),"")</f>
        <v/>
      </c>
      <c r="K221" s="114"/>
      <c r="L221" s="115" t="str">
        <f>IFERROR(VLOOKUP(D221,DB!A:I,9,0),"")</f>
        <v/>
      </c>
    </row>
    <row r="222" spans="1:12" ht="31.5" customHeight="1">
      <c r="A222" s="110"/>
      <c r="B222" s="109" t="str">
        <f>IFERROR(VLOOKUP(D222,DB!A:K,11,0),"")</f>
        <v/>
      </c>
      <c r="C222" s="111"/>
      <c r="D222" s="109"/>
      <c r="E222" s="112"/>
      <c r="F222" s="113"/>
      <c r="G222" s="81">
        <f ca="1">IFERROR(NOW()-F222,"-")</f>
        <v>45938.685305439816</v>
      </c>
      <c r="H222" s="113"/>
      <c r="I222" s="109" t="str">
        <f>IFERROR(VLOOKUP(D222,DB!A:F,6,0),"")</f>
        <v/>
      </c>
      <c r="J222" s="108" t="str">
        <f>IFERROR(VLOOKUP(D222,DB!A:G,7,0),"")</f>
        <v/>
      </c>
      <c r="K222" s="114"/>
      <c r="L222" s="115" t="str">
        <f>IFERROR(VLOOKUP(D222,DB!A:I,9,0),"")</f>
        <v/>
      </c>
    </row>
    <row r="223" spans="1:12" ht="31.5" customHeight="1">
      <c r="A223" s="110"/>
      <c r="B223" s="109" t="str">
        <f>IFERROR(VLOOKUP(D223,DB!A:K,11,0),"")</f>
        <v/>
      </c>
      <c r="C223" s="111"/>
      <c r="D223" s="109"/>
      <c r="E223" s="112"/>
      <c r="F223" s="113"/>
      <c r="G223" s="81">
        <f ca="1">IFERROR(NOW()-F223,"-")</f>
        <v>45938.685305439816</v>
      </c>
      <c r="H223" s="113"/>
      <c r="I223" s="109" t="str">
        <f>IFERROR(VLOOKUP(D223,DB!A:F,6,0),"")</f>
        <v/>
      </c>
      <c r="J223" s="108" t="str">
        <f>IFERROR(VLOOKUP(D223,DB!A:G,7,0),"")</f>
        <v/>
      </c>
      <c r="K223" s="114"/>
      <c r="L223" s="115" t="str">
        <f>IFERROR(VLOOKUP(D223,DB!A:I,9,0),"")</f>
        <v/>
      </c>
    </row>
  </sheetData>
  <dataValidations count="2">
    <dataValidation allowBlank="1" showInputMessage="1" showErrorMessage="1" sqref="E1" xr:uid="{380493DB-286A-4683-AF55-C78F04945A49}"/>
    <dataValidation type="list" allowBlank="1" showInputMessage="1" showErrorMessage="1" sqref="E3 E5 E7:E2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2025-10-08T13:28:49Z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