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83" documentId="13_ncr:1_{F6CB121F-512D-4AA6-A0C1-0FB36C537598}" xr6:coauthVersionLast="47" xr6:coauthVersionMax="47" xr10:uidLastSave="{8231E430-CE04-495F-B85E-53242CE3827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<sst xmlns="http://schemas.openxmlformats.org/spreadsheetml/2006/main" count="178593" uniqueCount="39079">
  <si>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</si>
  <si>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</si>
  <si>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</si>
  <si>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</si>
  <si>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</si>
  <si>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</si>
  <si>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</si>
  <si>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</si>
  <si>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</si>
  <si>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</si>
  <si>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</si>
  <si>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</si>
  <si>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</si>
  <si>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</si>
  <si>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</si>
  <si>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</si>
  <si>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</si>
  <si>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</si>
  <si>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</si>
  <si>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</si>
  <si>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</si>
  <si>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</si>
  <si>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</si>
  <si>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</si>
  <si>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</si>
  <si>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</si>
  <si>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</si>
  <si>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</si>
  <si>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</si>
  <si>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</si>
  <si>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</si>
  <si>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</si>
  <si>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</si>
  <si>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</si>
  <si>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</si>
  <si>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</si>
  <si>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</si>
  <si>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</si>
  <si>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</si>
  <si>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</si>
  <si>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</si>
  <si>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</si>
  <si>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</si>
  <si>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</si>
  <si>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</si>
  <si>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</si>
  <si>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</si>
  <si>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</si>
  <si>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</si>
  <si>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</si>
  <si>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</si>
  <si>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</si>
  <si>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</si>
  <si>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</si>
  <si>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</si>
  <si>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</si>
  <si>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</si>
  <si>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</si>
  <si>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</si>
  <si>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</si>
  <si>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</si>
  <si>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</si>
  <si>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</si>
  <si>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</si>
  <si>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</si>
  <si>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</si>
  <si>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</si>
  <si>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</si>
  <si>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</si>
  <si>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</si>
  <si>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</si>
  <si>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</si>
  <si>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</si>
  <si>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</si>
  <si>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</si>
  <si>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</si>
  <si>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</si>
  <si>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</si>
  <si>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</si>
  <si>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</si>
  <si>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</si>
  <si>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</si>
  <si>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</si>
  <si>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</si>
  <si>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</si>
  <si>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</si>
  <si>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</si>
  <si>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</si>
  <si>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</si>
  <si>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</si>
  <si>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</si>
  <si>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</si>
  <si>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</si>
  <si>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</si>
  <si>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</si>
  <si>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</si>
  <si>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</si>
  <si>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</si>
  <si>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</si>
  <si>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</si>
  <si>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</si>
  <si>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</si>
  <si>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</si>
  <si>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</si>
  <si>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</si>
  <si>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</si>
  <si>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</si>
  <si>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</si>
  <si>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</si>
  <si>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</si>
  <si>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</si>
  <si>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</si>
  <si>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</si>
  <si>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</si>
  <si>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</si>
  <si>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</si>
  <si>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</si>
  <si>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</si>
  <si>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</si>
  <si>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</si>
  <si>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</si>
  <si>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</si>
  <si>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</si>
  <si>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</si>
  <si>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</si>
  <si>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</si>
  <si>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</si>
  <si>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</si>
  <si>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</si>
  <si>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</si>
  <si>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</si>
  <si>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</si>
  <si>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</si>
  <si>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</si>
  <si>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</si>
  <si>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</si>
  <si>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</si>
  <si>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</si>
  <si>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</si>
  <si>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</si>
  <si>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</si>
  <si>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</si>
  <si>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</si>
  <si>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</si>
  <si>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</si>
  <si>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</si>
  <si>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</si>
  <si>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</si>
  <si>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</si>
  <si>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</si>
  <si>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</si>
  <si>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</si>
  <si>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</si>
  <si>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</si>
  <si>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</si>
  <si>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</si>
  <si>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</si>
  <si>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</si>
  <si>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</si>
  <si>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</si>
  <si>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</si>
  <si>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</si>
  <si>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</si>
  <si>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</si>
  <si>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</si>
  <si>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</si>
  <si>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</si>
  <si>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</si>
  <si>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</si>
  <si>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</si>
  <si>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</si>
  <si>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</si>
  <si>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</si>
  <si>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</si>
  <si>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</si>
  <si>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</si>
  <si>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</si>
  <si>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</si>
  <si>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</si>
  <si>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</si>
  <si>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</si>
  <si>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</si>
  <si>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</si>
  <si>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</si>
  <si>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</si>
  <si>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</si>
  <si>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</si>
  <si>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</si>
  <si>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</si>
  <si>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</si>
  <si>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</si>
  <si>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</si>
  <si>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</si>
  <si>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</si>
  <si>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</si>
  <si>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</si>
  <si>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</si>
  <si>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</si>
  <si>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</si>
  <si>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</si>
  <si>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</si>
  <si>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</si>
  <si>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</si>
  <si>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</si>
  <si>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</si>
  <si>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</si>
  <si>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</si>
  <si>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</si>
  <si>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</si>
  <si>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</si>
  <si>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</si>
  <si>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</si>
  <si>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</si>
  <si>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</si>
  <si>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</si>
  <si>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</si>
  <si>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</si>
  <si>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</si>
  <si>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</si>
  <si>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</si>
  <si>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</si>
  <si>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</si>
  <si>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</si>
  <si>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</si>
  <si>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</si>
  <si>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</si>
  <si>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</si>
  <si>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</si>
  <si>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</si>
  <si>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</si>
  <si>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</si>
  <si>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</si>
  <si>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</si>
  <si>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</si>
  <si>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</si>
  <si>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</si>
  <si>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</si>
  <si>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</si>
  <si>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</si>
  <si>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</si>
  <si>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</si>
  <si>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</si>
  <si>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</si>
  <si>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</si>
  <si>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</si>
  <si>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</si>
  <si>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</si>
  <si>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</si>
  <si>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</si>
  <si>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</si>
  <si>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</si>
  <si>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</si>
  <si>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</si>
  <si>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</si>
  <si>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</si>
  <si>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</si>
  <si>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</si>
  <si>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</si>
  <si>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</si>
  <si>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</si>
  <si>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</si>
  <si>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</si>
  <si>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</si>
  <si>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</si>
  <si>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</si>
  <si>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</si>
  <si>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</si>
  <si>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</si>
  <si>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</si>
  <si>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</si>
  <si>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</si>
  <si>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</si>
  <si>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</si>
  <si>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</si>
  <si>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</si>
  <si>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</si>
  <si>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</si>
  <si>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</si>
  <si>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</si>
  <si>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</si>
  <si>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</si>
  <si>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</si>
  <si>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</si>
  <si>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</si>
  <si>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</si>
  <si>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</si>
  <si>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</si>
  <si>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</si>
  <si>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</si>
  <si>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</si>
  <si>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</si>
  <si>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</si>
  <si>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</si>
  <si>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</si>
  <si>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</si>
  <si>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</si>
  <si>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</si>
  <si>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</si>
  <si>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</si>
  <si>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</si>
  <si>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</si>
  <si>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</si>
  <si>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</si>
  <si>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</si>
  <si>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</si>
  <si>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</si>
  <si>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</si>
  <si>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</si>
  <si>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</si>
  <si>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</si>
  <si>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</si>
  <si>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</si>
  <si>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</si>
  <si>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</si>
  <si>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</si>
  <si>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</si>
  <si>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</si>
  <si>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</si>
  <si>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</si>
  <si>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</si>
  <si>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</si>
  <si>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</si>
  <si>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</si>
  <si>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</si>
  <si>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</si>
  <si>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</si>
  <si>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</si>
  <si>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</si>
  <si>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</si>
  <si>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</si>
  <si>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</si>
  <si>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</si>
  <si>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</si>
  <si>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</si>
  <si>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</si>
  <si>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</si>
  <si>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</si>
  <si>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</si>
  <si>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</si>
  <si>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</si>
  <si>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</si>
  <si>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</si>
  <si>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</si>
  <si>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</si>
  <si>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</si>
  <si>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</si>
  <si>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</si>
  <si>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</si>
  <si>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</si>
  <si>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</si>
  <si>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</si>
  <si>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</si>
  <si>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</si>
  <si>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</si>
  <si>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</si>
  <si>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</si>
  <si>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</si>
  <si>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</si>
  <si>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</si>
  <si>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</si>
  <si>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</si>
  <si>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</si>
  <si>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</si>
  <si>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</si>
  <si>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</si>
  <si>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</si>
  <si>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</si>
  <si>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</si>
  <si>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</si>
  <si>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</si>
  <si>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</si>
  <si>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</si>
  <si>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</si>
  <si>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</si>
  <si>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</si>
  <si>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</si>
  <si>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</si>
  <si>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</si>
  <si>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</si>
  <si>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</si>
  <si>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</si>
  <si>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</si>
  <si>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</si>
  <si>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</si>
  <si>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</si>
  <si>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</si>
  <si>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</si>
  <si>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</si>
  <si>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</si>
  <si>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</si>
  <si>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</si>
  <si>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</si>
  <si>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</si>
  <si>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</si>
  <si>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</si>
  <si>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</si>
  <si>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</si>
  <si>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</si>
  <si>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</si>
  <si>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</si>
  <si>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</si>
  <si>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</si>
  <si>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</si>
  <si>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</si>
  <si>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</si>
  <si>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</si>
  <si>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</si>
  <si>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</si>
  <si>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</si>
  <si>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</si>
  <si>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</si>
  <si>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</si>
  <si>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</si>
  <si>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</si>
  <si>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</si>
  <si>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</si>
  <si>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</si>
  <si>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</si>
  <si>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</si>
  <si>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</si>
  <si>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</si>
  <si>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</si>
  <si>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</si>
  <si>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</si>
  <si>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</si>
  <si>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</si>
  <si>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</si>
  <si>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</si>
  <si>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</si>
  <si>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</si>
  <si>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</si>
  <si>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</si>
  <si>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</si>
  <si>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</si>
  <si>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</si>
  <si>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</si>
  <si>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</si>
  <si>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</si>
  <si>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</si>
  <si>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</si>
  <si>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</si>
  <si>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</si>
  <si>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</si>
  <si>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</si>
  <si>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</si>
  <si>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</si>
  <si>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</si>
  <si>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</si>
  <si>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</si>
  <si>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</si>
  <si>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</si>
  <si>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</si>
  <si>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</si>
  <si>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</si>
  <si>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</si>
  <si>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</si>
  <si>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</si>
  <si>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</si>
  <si>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</si>
  <si>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</si>
  <si>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</si>
  <si>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</si>
  <si>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</si>
  <si>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</si>
  <si>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</si>
  <si>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</si>
  <si>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</si>
  <si>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</si>
  <si>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</si>
  <si>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</si>
  <si>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</si>
  <si>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</si>
  <si>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</si>
  <si>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</si>
  <si>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</si>
  <si>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</si>
  <si>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</si>
  <si>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</si>
  <si>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</si>
  <si>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</si>
  <si>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</si>
  <si>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</si>
  <si>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</si>
  <si>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</si>
  <si>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</si>
  <si>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</si>
  <si>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</si>
  <si>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</si>
  <si>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</si>
  <si>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</si>
  <si>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</si>
  <si>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</si>
  <si>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</si>
  <si>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</si>
  <si>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</si>
  <si>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</si>
  <si>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</si>
  <si>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</si>
  <si>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</si>
  <si>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</si>
  <si>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</si>
  <si>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</si>
  <si>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</si>
  <si>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</si>
  <si>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</si>
  <si>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</si>
  <si>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</si>
  <si>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</si>
  <si>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</si>
  <si>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</si>
  <si>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</si>
  <si>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</si>
  <si>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</si>
  <si>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</si>
  <si>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</si>
  <si>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</si>
  <si>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</si>
  <si>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</si>
  <si>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</si>
  <si>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</si>
  <si>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</si>
  <si>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</si>
  <si>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</si>
  <si>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</si>
  <si>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</si>
  <si>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</si>
  <si>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</si>
  <si>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</si>
  <si>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</si>
  <si>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</si>
  <si>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</si>
  <si>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</si>
  <si>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</si>
  <si>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</si>
  <si>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</si>
  <si>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</si>
  <si>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</si>
  <si>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</si>
  <si>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</si>
  <si>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</si>
  <si>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</si>
  <si>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</si>
  <si>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</si>
  <si>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</si>
  <si>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</si>
  <si>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</si>
  <si>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</si>
  <si>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</si>
  <si>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</si>
  <si>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</si>
  <si>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</si>
  <si>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</si>
  <si>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</si>
  <si>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</si>
  <si>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</si>
  <si>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</si>
  <si>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</si>
  <si>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</si>
  <si>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</si>
  <si>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</si>
  <si>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</si>
  <si>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</si>
  <si>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</si>
  <si>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</si>
  <si>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</si>
  <si>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</si>
  <si>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</si>
  <si>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</si>
  <si>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</si>
  <si>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</si>
  <si>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</si>
  <si>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</si>
  <si>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</si>
  <si>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</si>
  <si>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</si>
  <si>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</si>
  <si>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</si>
  <si>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</si>
  <si>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</si>
  <si>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</si>
  <si>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</si>
  <si>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</si>
  <si>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</si>
  <si>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</si>
  <si>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</si>
  <si>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</si>
  <si>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</si>
  <si>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</si>
  <si>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</si>
  <si>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</si>
  <si>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</si>
  <si>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</si>
  <si>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</si>
  <si>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</si>
  <si>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</si>
  <si>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</si>
  <si>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</si>
  <si>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</si>
  <si>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</si>
  <si>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</si>
  <si>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</si>
  <si>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</si>
  <si>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</si>
  <si>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</si>
  <si>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</si>
  <si>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</si>
  <si>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</si>
  <si>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</si>
  <si>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</si>
  <si>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</si>
  <si>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</si>
  <si>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</si>
  <si>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</si>
  <si>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</si>
  <si>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</si>
  <si>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</si>
  <si>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</si>
  <si>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</si>
  <si>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</si>
  <si>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</si>
  <si>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</si>
  <si>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</si>
  <si>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</si>
  <si>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</si>
  <si>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</si>
  <si>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</si>
  <si>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</si>
  <si>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</si>
  <si>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</si>
  <si>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</si>
  <si>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</si>
  <si>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</si>
  <si>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</si>
  <si>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</si>
  <si>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</si>
  <si>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</si>
  <si>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</si>
  <si>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</si>
  <si>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</si>
  <si>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</si>
  <si>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</si>
  <si>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</si>
  <si>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</si>
  <si>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</si>
  <si>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</si>
  <si>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</si>
  <si>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</si>
  <si>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</si>
  <si>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</si>
  <si>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</si>
  <si>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</si>
  <si>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</si>
  <si>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</si>
  <si>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</si>
  <si>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</si>
  <si>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</si>
  <si>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</si>
  <si>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</si>
  <si>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</si>
  <si>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</si>
  <si>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</si>
  <si>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</si>
  <si>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</si>
  <si>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</si>
  <si>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</si>
  <si>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</si>
  <si>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</si>
  <si>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</si>
  <si>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</si>
  <si>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</si>
  <si>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</si>
  <si>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</si>
  <si>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</si>
  <si>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</si>
  <si>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</si>
  <si>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</si>
  <si>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</si>
  <si>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</si>
  <si>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</si>
  <si>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</si>
  <si>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</si>
  <si>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</si>
  <si>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</si>
  <si>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</si>
  <si>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</si>
  <si>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</si>
  <si>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</si>
  <si>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</si>
  <si>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</si>
  <si>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</si>
  <si>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</si>
  <si>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</si>
  <si>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</si>
  <si>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</si>
  <si>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</si>
  <si>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</si>
  <si>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</si>
  <si>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</si>
  <si>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</si>
  <si>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</si>
  <si>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</si>
  <si>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</si>
  <si>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</si>
  <si>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</si>
  <si>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</si>
  <si>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</si>
  <si>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</si>
  <si>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</si>
  <si>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</si>
  <si>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</si>
  <si>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</si>
  <si>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</si>
  <si>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</si>
  <si>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</si>
  <si>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</si>
  <si>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</si>
  <si>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</si>
  <si>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</si>
  <si>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</si>
  <si>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</si>
  <si>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</si>
  <si>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</si>
  <si>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</si>
  <si>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</si>
  <si>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</si>
  <si>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</si>
  <si>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</si>
  <si>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</si>
  <si>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</si>
  <si>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</si>
  <si>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</si>
  <si>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</si>
  <si>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</si>
  <si>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</si>
  <si>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</si>
  <si>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</si>
  <si>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</si>
  <si>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</si>
  <si>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</si>
  <si>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</si>
  <si>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</si>
  <si>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</si>
  <si>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</si>
  <si>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</si>
  <si>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</si>
  <si>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</si>
  <si>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</si>
  <si>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</si>
  <si>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</si>
  <si>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</si>
  <si>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</si>
  <si>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</si>
  <si>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</si>
  <si>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</si>
  <si>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</si>
  <si>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</si>
  <si>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</si>
  <si>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</si>
  <si>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</si>
  <si>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</si>
  <si>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</si>
  <si>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</si>
  <si>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</si>
  <si>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</si>
  <si>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</si>
  <si>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</si>
  <si>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</si>
  <si>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</si>
  <si>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</si>
  <si>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</si>
  <si>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</si>
  <si>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</si>
  <si>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</si>
  <si>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</si>
  <si>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</si>
  <si>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</si>
  <si>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</si>
  <si>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</si>
  <si>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</si>
  <si>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</si>
  <si>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</si>
  <si>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</si>
  <si>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</si>
  <si>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</si>
  <si>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</si>
  <si>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</si>
  <si>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</si>
  <si>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</si>
  <si>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</si>
  <si>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</si>
  <si>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</si>
  <si>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</si>
  <si>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</si>
  <si>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</si>
  <si>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</si>
  <si>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</si>
  <si>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</si>
  <si>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</si>
  <si>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</si>
  <si>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</si>
  <si>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</si>
  <si>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</si>
  <si>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</si>
  <si>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</si>
  <si>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</si>
  <si>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</si>
  <si>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</si>
  <si>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</si>
  <si>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</si>
  <si>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</si>
  <si>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</si>
  <si>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</si>
  <si>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</si>
  <si>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</si>
  <si>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</si>
  <si>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</si>
  <si>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</si>
  <si>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</si>
  <si>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</si>
  <si>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</si>
  <si>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</si>
  <si>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</si>
  <si>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</si>
  <si>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</si>
  <si>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</si>
  <si>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</si>
  <si>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</si>
  <si>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</si>
  <si>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</si>
  <si>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</si>
  <si>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</si>
  <si>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</si>
  <si>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</si>
  <si>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</si>
  <si>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</si>
  <si>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</si>
  <si>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</si>
  <si>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</si>
  <si>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</si>
  <si>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</si>
  <si>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</si>
  <si>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</si>
  <si>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</si>
  <si>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</si>
  <si>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</si>
  <si>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</si>
  <si>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</si>
  <si>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</si>
  <si>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</si>
  <si>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</si>
  <si>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</si>
  <si>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</si>
  <si>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</si>
  <si>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</si>
  <si>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</si>
  <si>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</si>
  <si>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</si>
  <si>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</si>
  <si>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</si>
  <si>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</si>
  <si>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</si>
  <si>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</si>
  <si>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</si>
  <si>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</si>
  <si>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</si>
  <si>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</si>
  <si>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</si>
  <si>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</si>
  <si>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</si>
  <si>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</si>
  <si>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</si>
  <si>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</si>
  <si>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</si>
  <si>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</si>
  <si>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</si>
  <si>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</si>
  <si>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</si>
  <si>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</si>
  <si>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</si>
  <si>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</si>
  <si>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</si>
  <si>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</si>
  <si>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</si>
  <si>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</si>
  <si>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</si>
  <si>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</si>
  <si>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</si>
  <si>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</si>
  <si>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</si>
  <si>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</si>
  <si>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</si>
  <si>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</si>
  <si>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</si>
  <si>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</si>
  <si>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</si>
  <si>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</si>
  <si>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</si>
  <si>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</si>
  <si>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</si>
  <si>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</si>
  <si>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</si>
  <si>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</si>
  <si>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</si>
  <si>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</si>
  <si>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</si>
  <si>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</si>
  <si>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</si>
  <si>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</si>
  <si>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</si>
  <si>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</si>
  <si>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</si>
  <si>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</si>
  <si>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</si>
  <si>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</si>
  <si>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</si>
  <si>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</si>
  <si>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</si>
  <si>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</si>
  <si>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</si>
  <si>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</si>
  <si>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</si>
  <si>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</si>
  <si>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</si>
  <si>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</si>
  <si>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</si>
  <si>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</si>
  <si>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</si>
  <si>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</si>
  <si>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</si>
  <si>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</si>
  <si>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</si>
  <si>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</si>
  <si>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</si>
  <si>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</si>
  <si>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</si>
  <si>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</si>
  <si>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</si>
  <si>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</si>
  <si>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</si>
  <si>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</si>
  <si>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</si>
  <si>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</si>
  <si>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</si>
  <si>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</si>
  <si>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</si>
  <si>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</si>
  <si>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</si>
  <si>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</si>
  <si>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</si>
  <si>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</si>
  <si>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</si>
  <si>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</si>
  <si>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</si>
  <si>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</si>
  <si>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</si>
  <si>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</si>
  <si>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</si>
  <si>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</si>
  <si>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</si>
  <si>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</si>
  <si>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</si>
  <si>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</si>
  <si>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</si>
  <si>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</si>
  <si>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</si>
  <si>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</si>
  <si>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</si>
  <si>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</si>
  <si>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</si>
  <si>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</si>
  <si>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</si>
  <si>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</si>
  <si>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</si>
  <si>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</si>
  <si>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</si>
  <si>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</si>
  <si>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</si>
  <si>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</si>
  <si>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</si>
  <si>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</si>
  <si>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</si>
  <si>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</si>
  <si>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</si>
  <si>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</si>
  <si>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</si>
  <si>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</si>
  <si>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</si>
  <si>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</si>
  <si>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</si>
  <si>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</si>
  <si>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</si>
  <si>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</si>
  <si>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</si>
  <si>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</si>
  <si>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</si>
  <si>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</si>
  <si>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</si>
  <si>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</si>
  <si>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</si>
  <si>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</si>
  <si>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</si>
  <si>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</si>
  <si>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</si>
  <si>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</si>
  <si>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</si>
  <si>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</si>
  <si>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</si>
  <si>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</si>
  <si>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</si>
  <si>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</si>
  <si>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</si>
  <si>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</si>
  <si>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</si>
  <si>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</si>
  <si>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</si>
  <si>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</si>
  <si>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</si>
  <si>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</si>
  <si>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</si>
  <si>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</si>
  <si>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</si>
  <si>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</si>
  <si>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</si>
  <si>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</si>
  <si>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</si>
  <si>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</si>
  <si>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</si>
  <si>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</si>
  <si>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</si>
  <si>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</si>
  <si>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</si>
  <si>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</si>
  <si>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</si>
  <si>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</si>
  <si>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</si>
  <si>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</si>
  <si>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</si>
  <si>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</si>
  <si>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</si>
  <si>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</si>
  <si>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</si>
  <si>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</si>
  <si>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</si>
  <si>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</si>
  <si>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</si>
  <si>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</si>
  <si>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</si>
  <si>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</si>
  <si>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</si>
  <si>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</si>
  <si>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</si>
  <si>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</si>
  <si>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</si>
  <si>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</si>
  <si>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</si>
  <si>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</si>
  <si>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</si>
  <si>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</si>
  <si>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</si>
  <si>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</si>
  <si>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</si>
  <si>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</si>
  <si>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</si>
  <si>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</si>
  <si>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</si>
  <si>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</si>
  <si>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</si>
  <si>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</si>
  <si>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</si>
  <si>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</si>
  <si>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</si>
  <si>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</si>
  <si>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</si>
  <si>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</si>
  <si>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</si>
  <si>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</si>
  <si>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</si>
  <si>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</si>
  <si>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</si>
  <si>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</si>
  <si>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</si>
  <si>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</si>
  <si>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</si>
  <si>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</si>
  <si>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</si>
  <si>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</si>
  <si>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</si>
  <si>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</si>
  <si>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</si>
  <si>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</si>
  <si>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</si>
  <si>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</si>
  <si>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</si>
  <si>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</si>
  <si>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</si>
  <si>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</si>
  <si>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</si>
  <si>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</si>
  <si>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</si>
  <si>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</si>
  <si>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</si>
  <si>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</si>
  <si>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</si>
  <si>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</si>
  <si>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</si>
  <si>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</si>
  <si>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</si>
  <si>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</si>
  <si>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</si>
  <si>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</si>
  <si>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</si>
  <si>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</si>
  <si>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</si>
  <si>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</si>
  <si>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</si>
  <si>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</si>
  <si>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</si>
  <si>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</si>
  <si>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</si>
  <si>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</si>
  <si>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</si>
  <si>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</si>
  <si>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</si>
  <si>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</si>
  <si>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</si>
  <si>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</si>
  <si>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</si>
  <si>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</si>
  <si>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</si>
  <si>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</si>
  <si>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</si>
  <si>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</si>
  <si>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</si>
  <si>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</si>
  <si>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</si>
  <si>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</si>
  <si>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</si>
  <si>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</si>
  <si>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</si>
  <si>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</si>
  <si>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</si>
  <si>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</si>
  <si>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</si>
  <si>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</si>
  <si>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</si>
  <si>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</si>
  <si>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</si>
  <si>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</si>
  <si>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</si>
  <si>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</si>
  <si>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</si>
  <si>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</si>
  <si>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</si>
  <si>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</si>
  <si>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</si>
  <si>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</si>
  <si>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</si>
  <si>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</si>
  <si>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</si>
  <si>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</si>
  <si>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</si>
  <si>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</si>
  <si>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</si>
  <si>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</si>
  <si>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</si>
  <si>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</si>
  <si>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</si>
  <si>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</si>
  <si>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</si>
  <si>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</si>
  <si>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</si>
  <si>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</si>
  <si>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</si>
  <si>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</si>
  <si>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</si>
  <si>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</si>
  <si>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</si>
  <si>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</si>
  <si>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</si>
  <si>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</si>
  <si>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</si>
  <si>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</si>
  <si>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</si>
  <si>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</si>
  <si>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</si>
  <si>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</si>
  <si>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</si>
  <si>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</si>
  <si>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</si>
  <si>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</si>
  <si>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</si>
  <si>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</si>
  <si>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</si>
  <si>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</si>
  <si>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</si>
  <si>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</si>
  <si>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</si>
  <si>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</si>
  <si>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</si>
  <si>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</si>
  <si>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</si>
  <si>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</si>
  <si>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</si>
  <si>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</si>
  <si>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</si>
  <si>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</si>
  <si>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</si>
  <si>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</si>
  <si>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</si>
  <si>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</si>
  <si>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</si>
  <si>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</si>
  <si>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</si>
  <si>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</si>
  <si>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</si>
  <si>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</si>
  <si>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</si>
  <si>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</si>
  <si>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</si>
  <si>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</si>
  <si>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</si>
  <si>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</si>
  <si>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</si>
  <si>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</si>
  <si>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</si>
  <si>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</si>
  <si>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</si>
  <si>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</si>
  <si>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</si>
  <si>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</si>
  <si>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</si>
  <si>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</si>
  <si>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</si>
  <si>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</si>
  <si>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</si>
  <si>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</si>
  <si>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</si>
  <si>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</si>
  <si>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</si>
  <si>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</si>
  <si>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</si>
  <si>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</si>
  <si>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</si>
  <si>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</si>
  <si>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</si>
  <si>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</si>
  <si>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</si>
  <si>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</si>
  <si>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</si>
  <si>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</si>
  <si>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</si>
  <si>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</si>
  <si>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</si>
  <si>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</si>
  <si>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</si>
  <si>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</si>
  <si>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</si>
  <si>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</si>
  <si>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</si>
  <si>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</si>
  <si>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</si>
  <si>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</si>
  <si>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</si>
  <si>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</si>
  <si>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</si>
  <si>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</si>
  <si>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</si>
  <si>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</si>
  <si>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</si>
  <si>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</si>
  <si>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</si>
  <si>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</si>
  <si>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</si>
  <si>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</si>
  <si>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</si>
  <si>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</si>
  <si>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</si>
  <si>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</si>
  <si>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</si>
  <si>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</si>
  <si>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</si>
  <si>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</si>
  <si>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</si>
  <si>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</si>
  <si>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</si>
  <si>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</si>
  <si>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</si>
  <si>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</si>
  <si>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</si>
  <si>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</si>
  <si>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</si>
  <si>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</si>
  <si>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</si>
  <si>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</si>
  <si>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</si>
  <si>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</si>
  <si>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</si>
  <si>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</si>
  <si>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</si>
  <si>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</si>
  <si>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</si>
  <si>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</si>
  <si>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</si>
  <si>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</si>
  <si>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</si>
  <si>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</si>
  <si>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</si>
  <si>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</si>
  <si>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</si>
  <si>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</si>
  <si>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</si>
  <si>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</si>
  <si>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</si>
  <si>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</si>
  <si>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</si>
  <si>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</si>
  <si>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</si>
  <si>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</si>
  <si>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</si>
  <si>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</si>
  <si>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</si>
  <si>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</si>
  <si>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</si>
  <si>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</si>
  <si>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</si>
  <si>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</si>
  <si>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</si>
  <si>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</si>
  <si>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</si>
  <si>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</si>
  <si>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</si>
  <si>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</si>
  <si>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</si>
  <si>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</si>
  <si>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</si>
  <si>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</si>
  <si>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</si>
  <si>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</si>
  <si>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</si>
  <si>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</si>
  <si>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</si>
  <si>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</si>
  <si>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</si>
  <si>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</si>
  <si>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</si>
  <si>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</si>
  <si>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</si>
  <si>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</si>
  <si>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</si>
  <si>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</si>
  <si>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</si>
  <si>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</si>
  <si>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</si>
  <si>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</si>
  <si>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</si>
  <si>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</si>
  <si>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</si>
  <si>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</si>
  <si>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</si>
  <si>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</si>
  <si>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</si>
  <si>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</si>
  <si>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</si>
  <si>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</si>
  <si>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</si>
  <si>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</si>
  <si>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</si>
  <si>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</si>
  <si>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</si>
  <si>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</si>
  <si>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</si>
  <si>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</si>
  <si>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</si>
  <si>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</si>
  <si>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</si>
  <si>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</si>
  <si>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</si>
  <si>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</si>
  <si>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</si>
  <si>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</si>
  <si>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</si>
  <si>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</si>
  <si>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</si>
  <si>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</si>
  <si>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</si>
  <si>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</si>
  <si>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</si>
  <si>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</si>
  <si>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</si>
  <si>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</si>
  <si>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</si>
  <si>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</si>
  <si>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</si>
  <si>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</si>
  <si>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</si>
  <si>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</si>
  <si>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</si>
  <si>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</si>
  <si>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</si>
  <si>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</si>
  <si>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</si>
  <si>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</si>
  <si>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</si>
  <si>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</si>
  <si>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</si>
  <si>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</si>
  <si>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</si>
  <si>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</si>
  <si>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</si>
  <si>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</si>
  <si>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</si>
  <si>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</si>
  <si>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</si>
  <si>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</si>
  <si>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</si>
  <si>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</si>
  <si>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</si>
  <si>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</si>
  <si>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</si>
  <si>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</si>
  <si>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</si>
  <si>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</si>
  <si>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</si>
  <si>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</si>
  <si>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</si>
  <si>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</si>
  <si>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</si>
  <si>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</si>
  <si>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</si>
  <si>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</si>
  <si>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</si>
  <si>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</si>
  <si>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</si>
  <si>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</si>
  <si>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</si>
  <si>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</si>
  <si>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</si>
  <si>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</si>
  <si>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</si>
  <si>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</si>
  <si>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</si>
  <si>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</si>
  <si>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</si>
  <si>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</si>
  <si>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</si>
  <si>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</si>
  <si>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</si>
  <si>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</si>
  <si>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</si>
  <si>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</si>
  <si>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</si>
  <si>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</si>
  <si>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</si>
  <si>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</si>
  <si>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</si>
  <si>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</si>
  <si>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</si>
  <si>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</si>
  <si>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</si>
  <si>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</si>
  <si>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</si>
  <si>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</si>
  <si>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</si>
  <si>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</si>
  <si>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</si>
  <si>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</si>
  <si>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</si>
  <si>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</si>
  <si>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</si>
  <si>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</si>
  <si>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</si>
  <si>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</si>
  <si>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</si>
  <si>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</si>
  <si>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</si>
  <si>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</si>
  <si>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</si>
  <si>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</si>
  <si>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</si>
  <si>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</si>
  <si>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</si>
  <si>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</si>
  <si>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</si>
  <si>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</si>
  <si>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</si>
  <si>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</si>
  <si>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</si>
  <si>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</si>
  <si>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</si>
  <si>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</si>
  <si>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</si>
  <si>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</si>
  <si>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</si>
  <si>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</si>
  <si>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</si>
  <si>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</si>
  <si>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</si>
  <si>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</si>
  <si>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</si>
  <si>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</si>
  <si>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</si>
  <si>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</si>
  <si>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</si>
  <si>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</si>
  <si>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</si>
  <si>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</si>
  <si>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</si>
  <si>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</si>
  <si>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</si>
  <si>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</si>
  <si>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</si>
  <si>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</si>
  <si>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</si>
  <si>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</si>
  <si>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</si>
  <si>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</si>
  <si>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</si>
  <si>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</si>
  <si>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</si>
  <si>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</si>
  <si>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</si>
  <si>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</si>
  <si>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</si>
  <si>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</si>
  <si>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</si>
  <si>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</si>
  <si>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</si>
  <si>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</si>
  <si>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</si>
  <si>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</si>
  <si>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</si>
  <si>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</si>
  <si>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</si>
  <si>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</si>
  <si>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</si>
  <si>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</si>
  <si>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</si>
  <si>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</si>
  <si>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</si>
  <si>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</si>
  <si>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</si>
  <si>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</si>
  <si>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</si>
  <si>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</si>
  <si>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</si>
  <si>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</si>
  <si>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</si>
  <si>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</si>
  <si>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</si>
  <si>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</si>
  <si>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</si>
  <si>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</si>
  <si>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</si>
  <si>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</si>
  <si>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</si>
  <si>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</si>
  <si>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</si>
  <si>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</si>
  <si>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</si>
  <si>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</si>
  <si>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</si>
  <si>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</si>
  <si>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</si>
  <si>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</si>
  <si>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</si>
  <si>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</si>
  <si>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</si>
  <si>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</si>
  <si>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</si>
  <si>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</si>
  <si>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</si>
  <si>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</si>
  <si>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</si>
  <si>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</si>
  <si>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</si>
  <si>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</si>
  <si>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</si>
  <si>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</si>
  <si>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</si>
  <si>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</si>
  <si>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</si>
  <si>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</si>
  <si>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</si>
  <si>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</si>
  <si>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</si>
  <si>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</si>
  <si>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</si>
  <si>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</si>
  <si>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</si>
  <si>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</si>
  <si>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</si>
  <si>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</si>
  <si>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</si>
  <si>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</si>
  <si>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</si>
  <si>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</si>
  <si>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</si>
  <si>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</si>
  <si>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</si>
  <si>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</si>
  <si>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</si>
  <si>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</si>
  <si>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</si>
  <si>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</si>
  <si>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</si>
  <si>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</si>
  <si>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</si>
  <si>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</si>
  <si>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</si>
  <si>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</si>
  <si>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</si>
  <si>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</si>
  <si>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</si>
  <si>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</si>
  <si>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</si>
  <si>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</si>
  <si>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</si>
  <si>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</si>
  <si>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</si>
  <si>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</si>
  <si>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</si>
  <si>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</si>
  <si>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</si>
  <si>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</si>
  <si>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</si>
  <si>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</si>
  <si>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</si>
  <si>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</si>
  <si>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</si>
  <si>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</si>
  <si>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</si>
  <si>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</si>
  <si>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</si>
  <si>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</si>
  <si>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</si>
  <si>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</si>
  <si>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</si>
  <si>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</si>
  <si>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</si>
  <si>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</si>
  <si>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</si>
  <si>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</si>
  <si>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</si>
  <si>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</si>
  <si>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</si>
  <si>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</si>
  <si>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</si>
  <si>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</si>
  <si>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</si>
  <si>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</si>
  <si>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</si>
  <si>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</si>
  <si>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</si>
  <si>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</si>
  <si>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</si>
  <si>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</si>
  <si>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</si>
  <si>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</si>
  <si>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</si>
  <si>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</si>
  <si>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</si>
  <si>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</si>
  <si>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</si>
  <si>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</si>
  <si>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</si>
  <si>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</si>
  <si>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</si>
  <si>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</si>
  <si>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</si>
  <si>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</si>
  <si>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</si>
  <si>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</si>
  <si>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</si>
  <si>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</si>
  <si>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</si>
  <si>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</si>
  <si>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</si>
  <si>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</si>
  <si>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</si>
  <si>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</si>
  <si>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</si>
  <si>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</si>
  <si>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</si>
  <si>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</si>
  <si>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</si>
  <si>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</si>
  <si>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</si>
  <si>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</si>
  <si>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</si>
  <si>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</si>
  <si>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</si>
  <si>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</si>
  <si>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</si>
  <si>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</si>
  <si>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</si>
  <si>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</si>
  <si>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</si>
  <si>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</si>
  <si>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</si>
  <si>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</si>
  <si>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</si>
  <si>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</si>
  <si>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</si>
  <si>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</si>
  <si>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</si>
  <si>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</si>
  <si>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</si>
  <si>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</si>
  <si>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</si>
  <si>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</si>
  <si>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</si>
  <si>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</si>
  <si>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</si>
  <si>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</si>
  <si>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</si>
  <si>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</si>
  <si>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</si>
  <si>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</si>
  <si>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</si>
  <si>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</si>
  <si>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</si>
  <si>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</si>
  <si>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</si>
  <si>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</si>
  <si>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</si>
  <si>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</si>
  <si>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</si>
  <si>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</si>
  <si>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</si>
  <si>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</si>
  <si>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</si>
  <si>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</si>
  <si>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</si>
  <si>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</si>
  <si>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</si>
  <si>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</si>
  <si>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</si>
  <si>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</si>
  <si>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</si>
  <si>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</si>
  <si>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</si>
  <si>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</si>
  <si>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</si>
  <si>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</si>
  <si>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</si>
  <si>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</si>
  <si>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</si>
  <si>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</si>
  <si>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</si>
  <si>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</si>
  <si>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</si>
  <si>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</si>
  <si>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</si>
  <si>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</si>
  <si>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</si>
  <si>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</si>
  <si>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</si>
  <si>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</si>
  <si>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</si>
  <si>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</si>
  <si>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</si>
  <si>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</si>
  <si>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</si>
  <si>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</si>
  <si>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</si>
  <si>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</si>
  <si>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</si>
  <si>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</si>
  <si>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</si>
  <si>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</si>
  <si>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</si>
  <si>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</si>
  <si>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</si>
  <si>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</si>
  <si>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</si>
  <si>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</si>
  <si>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</si>
  <si>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</si>
  <si>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</si>
  <si>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</si>
  <si>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</si>
  <si>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</si>
  <si>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</si>
  <si>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</si>
  <si>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</si>
  <si>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</si>
  <si>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</si>
  <si>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</si>
  <si>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</si>
  <si>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</si>
  <si>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</si>
  <si>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</si>
  <si>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</si>
  <si>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</si>
  <si>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</si>
  <si>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</si>
  <si>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</si>
  <si>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</si>
  <si>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</si>
  <si>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</si>
  <si>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</si>
  <si>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</si>
  <si>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</si>
  <si>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</si>
  <si>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</si>
  <si>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</si>
  <si>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</si>
  <si>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</si>
  <si>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</si>
  <si>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</si>
  <si>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</si>
  <si>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</si>
  <si>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</si>
  <si>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</si>
  <si>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</si>
  <si>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</si>
  <si>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</si>
  <si>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</si>
  <si>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</si>
  <si>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</si>
  <si>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</si>
  <si>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</si>
  <si>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</si>
  <si>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</si>
  <si>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</si>
  <si>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</si>
  <si>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</si>
  <si>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</si>
  <si>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</si>
  <si>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</si>
  <si>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</si>
  <si>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</si>
  <si>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</si>
  <si>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</si>
  <si>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</si>
  <si>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</si>
  <si>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</si>
  <si>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</si>
  <si>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</si>
  <si>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</si>
  <si>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</si>
  <si>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</si>
  <si>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</si>
  <si>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</si>
  <si>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</si>
  <si>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</si>
  <si>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</si>
  <si>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</si>
  <si>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</si>
  <si>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</si>
  <si>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</si>
  <si>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</si>
  <si>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</si>
  <si>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</si>
  <si>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</si>
  <si>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</si>
  <si>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</si>
  <si>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</si>
  <si>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</si>
  <si>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</si>
  <si>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</si>
  <si>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</si>
  <si>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</si>
  <si>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</si>
  <si>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</si>
  <si>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</si>
  <si>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</si>
  <si>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</si>
  <si>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</si>
  <si>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</si>
  <si>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</si>
  <si>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</si>
  <si>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</si>
  <si>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</si>
  <si>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</si>
  <si>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</si>
  <si>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</si>
  <si>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</si>
  <si>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</si>
  <si>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</si>
  <si>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</si>
  <si>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</si>
  <si>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</si>
  <si>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</si>
  <si>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</si>
  <si>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</si>
  <si>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</si>
  <si>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</si>
  <si>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</si>
  <si>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</si>
  <si>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</si>
  <si>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</si>
  <si>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</si>
  <si>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</si>
  <si>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</si>
  <si>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</si>
  <si>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</si>
  <si>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</si>
  <si>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</si>
  <si>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</si>
  <si>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</si>
  <si>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</si>
  <si>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</si>
  <si>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</si>
  <si>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</si>
  <si>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</si>
  <si>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</si>
  <si>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</si>
  <si>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</si>
  <si>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</si>
  <si>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</si>
  <si>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</si>
  <si>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</si>
  <si>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</si>
  <si>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</si>
  <si>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</si>
  <si>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</si>
  <si>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</si>
  <si>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</si>
  <si>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</si>
  <si>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</si>
  <si>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</si>
  <si>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</si>
  <si>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</si>
  <si>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</si>
  <si>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</si>
  <si>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</si>
  <si>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</si>
  <si>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</si>
  <si>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</si>
  <si>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</si>
  <si>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</si>
  <si>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</si>
  <si>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</si>
  <si>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</si>
  <si>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</si>
  <si>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</si>
  <si>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</si>
  <si>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</si>
  <si>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</si>
  <si>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</si>
  <si>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</si>
  <si>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</si>
  <si>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</si>
  <si>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</si>
  <si>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</si>
  <si>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</si>
  <si>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</si>
  <si>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</si>
  <si>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</si>
  <si>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</si>
  <si>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</si>
  <si>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</si>
  <si>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</si>
  <si>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</si>
  <si>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</si>
  <si>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</si>
  <si>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</si>
  <si>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</si>
  <si>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</si>
  <si>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</si>
  <si>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</si>
  <si>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</si>
  <si>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</si>
  <si>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</si>
  <si>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</si>
  <si>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</si>
  <si>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</si>
  <si>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</si>
  <si>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</si>
  <si>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</si>
  <si>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</si>
  <si>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</si>
  <si>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</si>
  <si>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</si>
  <si>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</si>
  <si>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</si>
  <si>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</si>
  <si>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</si>
  <si>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</si>
  <si>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</si>
  <si>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</si>
  <si>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</si>
  <si>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</si>
  <si>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</si>
  <si>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</si>
  <si>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</si>
  <si>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</si>
  <si>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</si>
  <si>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</si>
  <si>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</si>
  <si>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</si>
  <si>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</si>
  <si>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</si>
  <si>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</si>
  <si>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</si>
  <si>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</si>
  <si>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</si>
  <si>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</si>
  <si>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</si>
  <si>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</si>
  <si>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</si>
  <si>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</si>
  <si>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</si>
  <si>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</si>
  <si>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</si>
  <si>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</si>
  <si>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</si>
  <si>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</si>
  <si>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</si>
  <si>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</si>
  <si>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</si>
  <si>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</si>
  <si>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</si>
  <si>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</si>
  <si>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</si>
  <si>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</si>
  <si>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</si>
  <si>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</si>
  <si>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</si>
  <si>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</si>
  <si>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</si>
  <si>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</si>
  <si>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</si>
  <si>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</si>
  <si>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</si>
  <si>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</si>
  <si>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</si>
  <si>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</si>
  <si>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</si>
  <si>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</si>
  <si>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</si>
  <si>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</si>
  <si>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</si>
  <si>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</si>
  <si>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</si>
  <si>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</si>
  <si>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</si>
  <si>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</si>
  <si>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</si>
  <si>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</si>
  <si>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</si>
  <si>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</si>
  <si>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</si>
  <si>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</si>
  <si>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</si>
  <si>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</si>
  <si>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</si>
  <si>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</si>
  <si>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</si>
  <si>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</si>
  <si>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</si>
  <si>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</si>
  <si>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</si>
  <si>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</si>
  <si>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</si>
  <si>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</si>
  <si>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</si>
  <si>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</si>
  <si>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</si>
  <si>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</si>
  <si>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</si>
  <si>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</si>
  <si>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</si>
  <si>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</si>
  <si>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</si>
  <si>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</si>
  <si>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</si>
  <si>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</si>
  <si>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</si>
  <si>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</si>
  <si>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</si>
  <si>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</si>
  <si>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</si>
  <si>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</si>
  <si>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</si>
  <si>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</si>
  <si>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</si>
  <si>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</si>
  <si>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</si>
  <si>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</si>
  <si>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</si>
  <si>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</si>
  <si>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</si>
  <si>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</si>
  <si>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</si>
  <si>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</si>
  <si>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</si>
  <si>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</si>
  <si>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</si>
  <si>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</si>
  <si>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</si>
  <si>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</si>
  <si>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</si>
  <si>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</si>
  <si>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</si>
  <si>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</si>
  <si>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</si>
  <si>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</si>
  <si>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</si>
  <si>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</si>
  <si>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</si>
  <si>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</si>
  <si>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</si>
  <si>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</si>
  <si>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</si>
  <si>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</si>
  <si>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</si>
  <si>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</si>
  <si>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</si>
  <si>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</si>
  <si>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</si>
  <si>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</si>
  <si>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</si>
  <si>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</si>
  <si>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</si>
  <si>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</si>
  <si>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</si>
  <si>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</si>
  <si>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</si>
  <si>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</si>
  <si>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</si>
  <si>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</si>
  <si>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</si>
  <si>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</si>
  <si>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</si>
  <si>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</si>
  <si>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</si>
  <si>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</si>
  <si>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</si>
  <si>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</si>
  <si>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</si>
  <si>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</si>
  <si>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</si>
  <si>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</si>
  <si>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</si>
  <si>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</si>
  <si>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</si>
  <si>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</si>
  <si>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</si>
  <si>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</si>
  <si>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</si>
  <si>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</si>
  <si>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</si>
  <si>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</si>
  <si>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</si>
  <si>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</si>
  <si>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</si>
  <si>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</si>
  <si>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</si>
  <si>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</si>
  <si>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</si>
  <si>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</si>
  <si>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</si>
  <si>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</si>
  <si>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</si>
  <si>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</si>
  <si>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</si>
  <si>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</si>
  <si>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</si>
  <si>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</si>
  <si>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</si>
  <si>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</si>
  <si>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</si>
  <si>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</si>
  <si>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</si>
  <si>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</si>
  <si>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</si>
  <si>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</si>
  <si>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</si>
  <si>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</si>
  <si>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</si>
  <si>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</si>
  <si>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</si>
  <si>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</si>
  <si>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</si>
  <si>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</si>
  <si>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</si>
  <si>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</si>
  <si>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</si>
  <si>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</si>
  <si>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</si>
  <si>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</si>
  <si>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</si>
  <si>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</si>
  <si>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</si>
  <si>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</si>
  <si>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</si>
  <si>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</si>
  <si>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</si>
  <si>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</si>
  <si>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</si>
  <si>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</si>
  <si>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</si>
  <si>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</si>
  <si>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</si>
  <si>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</si>
  <si>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</si>
  <si>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</si>
  <si>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</si>
  <si>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</si>
  <si>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</si>
  <si>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</si>
  <si>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</si>
  <si>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</si>
  <si>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</si>
  <si>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</si>
  <si>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</si>
  <si>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</si>
  <si>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</si>
  <si>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</si>
  <si>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</si>
  <si>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</si>
  <si>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</si>
  <si>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</si>
  <si>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</si>
  <si>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</si>
  <si>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</si>
  <si>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</si>
  <si>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</si>
  <si>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</si>
  <si>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</si>
  <si>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</si>
  <si>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</si>
  <si>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</si>
  <si>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</si>
  <si>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</si>
  <si>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</si>
  <si>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</si>
  <si>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</si>
  <si>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</si>
  <si>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</si>
  <si>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</si>
  <si>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</si>
  <si>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</si>
  <si>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</si>
  <si>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</si>
  <si>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</si>
  <si>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</si>
  <si>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</si>
  <si>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</si>
  <si>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</si>
  <si>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</si>
  <si>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</si>
  <si>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</si>
  <si>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</si>
  <si>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</si>
  <si>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</si>
  <si>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</si>
  <si>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</si>
  <si>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</si>
  <si>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</si>
  <si>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</si>
  <si>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</si>
  <si>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</si>
  <si>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</si>
  <si>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</si>
  <si>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</si>
  <si>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</si>
  <si>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</si>
  <si>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</si>
  <si>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</si>
  <si>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</si>
  <si>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</si>
  <si>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</si>
  <si>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</si>
  <si>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</si>
  <si>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</si>
  <si>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</si>
  <si>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</si>
  <si>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</si>
  <si>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</si>
  <si>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</si>
  <si>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</si>
  <si>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</si>
  <si>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</si>
  <si>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</si>
  <si>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</si>
  <si>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</si>
  <si>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</si>
  <si>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</si>
  <si>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</si>
  <si>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</si>
  <si>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</si>
  <si>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</si>
  <si>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</si>
  <si>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</si>
  <si>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</si>
  <si>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</si>
  <si>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</si>
  <si>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</si>
  <si>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</si>
  <si>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</si>
  <si>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</si>
  <si>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</si>
  <si>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</si>
  <si>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</si>
  <si>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</si>
  <si>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</si>
  <si>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</si>
  <si>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</si>
  <si>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</si>
  <si>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</si>
  <si>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</si>
  <si>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</si>
  <si>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</si>
  <si>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</si>
  <si>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</si>
  <si>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</si>
  <si>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</si>
  <si>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</si>
  <si>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</si>
  <si>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</si>
  <si>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</si>
  <si>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</si>
  <si>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</si>
  <si>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</si>
  <si>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</si>
  <si>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</si>
  <si>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</si>
  <si>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</si>
  <si>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</si>
  <si>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</si>
  <si>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</si>
  <si>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</si>
  <si>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</si>
  <si>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</si>
  <si>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</si>
  <si>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</si>
  <si>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</si>
  <si>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</si>
  <si>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</si>
  <si>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</si>
  <si>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</si>
  <si>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</si>
  <si>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</si>
  <si>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</si>
  <si>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</si>
  <si>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</si>
  <si>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</si>
  <si>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</si>
  <si>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</si>
  <si>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</si>
  <si>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</si>
  <si>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</si>
  <si>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</si>
  <si>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</si>
  <si>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</si>
  <si>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</si>
  <si>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</si>
  <si>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</si>
  <si>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</si>
  <si>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</si>
  <si>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</si>
  <si>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</si>
  <si>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</si>
  <si>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</si>
  <si>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</si>
  <si>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</si>
  <si>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</si>
  <si>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</si>
  <si>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</si>
  <si>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</si>
  <si>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</si>
  <si>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</si>
  <si>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</si>
  <si>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</si>
  <si>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</si>
  <si>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</si>
  <si>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</si>
  <si>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</si>
  <si>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</si>
  <si>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</si>
  <si>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</si>
  <si>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</si>
  <si>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</si>
  <si>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</si>
  <si>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</si>
  <si>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</si>
  <si>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</si>
  <si>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</si>
  <si>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</si>
  <si>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</si>
  <si>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</si>
  <si>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</si>
  <si>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</si>
  <si>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</si>
  <si>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</si>
  <si>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</si>
  <si>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</si>
  <si>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</si>
  <si>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</si>
  <si>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</si>
  <si>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</si>
  <si>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</si>
  <si>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</si>
  <si>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</si>
  <si>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</si>
  <si>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</si>
  <si>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</si>
  <si>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</si>
  <si>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</si>
  <si>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</si>
  <si>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</si>
  <si>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</si>
  <si>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</si>
  <si>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</si>
  <si>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</si>
  <si>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</si>
  <si>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</si>
  <si>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</si>
  <si>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</si>
  <si>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</si>
  <si>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</si>
  <si>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</si>
  <si>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</si>
  <si>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</si>
  <si>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</si>
  <si>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</si>
  <si>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</si>
  <si>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</si>
  <si>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</si>
  <si>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</si>
  <si>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</si>
  <si>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</si>
  <si>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</si>
  <si>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</si>
  <si>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</si>
  <si>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</si>
  <si>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</si>
  <si>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</si>
  <si>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</si>
  <si>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</si>
  <si>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</si>
  <si>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</si>
  <si>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</si>
  <si>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</si>
  <si>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</si>
  <si>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</si>
  <si>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</si>
  <si>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</si>
  <si>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</si>
  <si>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</si>
  <si>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</si>
  <si>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</si>
  <si>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</si>
  <si>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</si>
  <si>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</si>
  <si>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</si>
  <si>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</si>
  <si>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</si>
  <si>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</si>
  <si>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</si>
  <si>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</si>
  <si>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</si>
  <si>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</si>
  <si>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</si>
  <si>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</si>
  <si>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</si>
  <si>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</si>
  <si>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</si>
  <si>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</si>
  <si>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</si>
  <si>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</si>
  <si>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</si>
  <si>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</si>
  <si>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</si>
  <si>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</si>
  <si>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</si>
  <si>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</si>
  <si>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</si>
  <si>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</si>
  <si>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</si>
  <si>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</si>
  <si>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</si>
  <si>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</si>
  <si>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</si>
  <si>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</si>
  <si>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</si>
  <si>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</si>
  <si>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</si>
  <si>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</si>
  <si>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</si>
  <si>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</si>
  <si>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</si>
  <si>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</si>
  <si>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</si>
  <si>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</si>
  <si>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</si>
  <si>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</si>
  <si>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</si>
  <si>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</si>
  <si>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</si>
  <si>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</si>
  <si>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</si>
  <si>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</si>
  <si>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</si>
  <si>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</si>
  <si>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</si>
  <si>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</si>
  <si>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</si>
  <si>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</si>
  <si>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</si>
  <si>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</si>
  <si>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</si>
  <si>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</si>
  <si>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</si>
  <si>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</si>
  <si>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</si>
  <si>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</si>
  <si>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</si>
  <si>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</si>
  <si>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</si>
  <si>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</si>
  <si>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</si>
  <si>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</si>
  <si>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</si>
  <si>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</si>
  <si>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</si>
  <si>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</si>
  <si>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</si>
  <si>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</si>
  <si>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</si>
  <si>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</si>
  <si>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</si>
  <si>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</si>
  <si>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</si>
  <si>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</si>
  <si>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</si>
  <si>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</si>
  <si>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</si>
  <si>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</si>
  <si>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</si>
  <si>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</si>
  <si>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</si>
  <si>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</si>
  <si>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</si>
  <si>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</si>
  <si>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</si>
  <si>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</si>
  <si>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</si>
  <si>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</si>
  <si>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</si>
  <si>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</si>
  <si>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</si>
  <si>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</si>
  <si>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</si>
  <si>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</si>
  <si>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</si>
  <si>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</si>
  <si>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</si>
  <si>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</si>
  <si>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</si>
  <si>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</si>
  <si>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</si>
  <si>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</si>
  <si>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</si>
  <si>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</si>
  <si>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</si>
  <si>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</si>
  <si>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</si>
  <si>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</si>
  <si>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</si>
  <si>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</si>
  <si>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</si>
  <si>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</si>
  <si>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</si>
  <si>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</si>
  <si>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</si>
  <si>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</si>
  <si>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</si>
  <si>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</si>
  <si>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</si>
  <si>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</si>
  <si>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</si>
  <si>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</si>
  <si>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</si>
  <si>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</si>
  <si>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</si>
  <si>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</si>
  <si>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</si>
  <si>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</si>
  <si>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</si>
  <si>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</si>
  <si>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</si>
  <si>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</si>
  <si>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</si>
  <si>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</si>
  <si>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</si>
  <si>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</si>
  <si>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</si>
  <si>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</si>
  <si>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</si>
  <si>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</si>
  <si>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</si>
  <si>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</si>
  <si>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</si>
  <si>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</si>
  <si>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</si>
  <si>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</si>
  <si>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</si>
  <si>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</si>
  <si>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</si>
  <si>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</si>
  <si>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</si>
  <si>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</si>
  <si>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</si>
  <si>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</si>
  <si>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</si>
  <si>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</si>
  <si>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</si>
  <si>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</si>
  <si>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</si>
  <si>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</si>
  <si>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</si>
  <si>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</si>
  <si>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</si>
  <si>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</si>
  <si>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</si>
  <si>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</si>
  <si>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</si>
  <si>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</si>
  <si>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</si>
  <si>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</si>
  <si>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</si>
  <si>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</si>
  <si>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</si>
  <si>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</si>
  <si>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</si>
  <si>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</si>
  <si>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</si>
  <si>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</si>
  <si>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</si>
  <si>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</si>
  <si>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</si>
  <si>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</si>
  <si>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</si>
  <si>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</si>
  <si>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</si>
  <si>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</si>
  <si>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</si>
  <si>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</si>
  <si>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</si>
  <si>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</si>
  <si>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</si>
  <si>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</si>
  <si>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</si>
  <si>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</si>
  <si>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</si>
  <si>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</si>
  <si>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</si>
  <si>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</si>
  <si>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</si>
  <si>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</si>
  <si>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</si>
  <si>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</si>
  <si>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</si>
  <si>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</si>
  <si>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</si>
  <si>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</si>
  <si>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</si>
  <si>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</si>
  <si>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</si>
  <si>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</si>
  <si>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</si>
  <si>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</si>
  <si>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</si>
  <si>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</si>
  <si>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</si>
  <si>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</si>
  <si>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</si>
  <si>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</si>
  <si>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</si>
  <si>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</si>
  <si>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</si>
  <si>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</si>
  <si>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</si>
  <si>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</si>
  <si>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</si>
  <si>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</si>
  <si>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</si>
  <si>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</si>
  <si>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</si>
  <si>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</si>
  <si>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</si>
  <si>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</si>
  <si>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</si>
  <si>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</si>
  <si>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</si>
  <si>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</si>
  <si>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</si>
  <si>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</si>
  <si>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</si>
  <si>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</si>
  <si>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</si>
  <si>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</si>
  <si>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</si>
  <si>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</si>
  <si>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</si>
  <si>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</si>
  <si>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</si>
  <si>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</si>
  <si>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</si>
  <si>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</si>
  <si>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</si>
  <si>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</si>
  <si>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</si>
  <si>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</si>
  <si>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</si>
  <si>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</si>
  <si>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</si>
  <si>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</si>
  <si>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</si>
  <si>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</si>
  <si>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</si>
  <si>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</si>
  <si>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</si>
  <si>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</si>
  <si>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</si>
  <si>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</si>
  <si>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</si>
  <si>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</si>
  <si>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</si>
  <si>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</si>
  <si>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</si>
  <si>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</si>
  <si>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</si>
  <si>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</si>
  <si>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</si>
  <si>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</si>
  <si>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</si>
  <si>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</si>
  <si>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</si>
  <si>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</si>
  <si>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</si>
  <si>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</si>
  <si>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</si>
  <si>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</si>
  <si>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</si>
  <si>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</si>
  <si>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</si>
  <si>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</si>
  <si>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</si>
  <si>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</si>
  <si>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</si>
  <si>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</si>
  <si>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</si>
  <si>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</si>
  <si>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</si>
  <si>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</si>
  <si>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</si>
  <si>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</si>
  <si>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</si>
  <si>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</si>
  <si>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</si>
  <si>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</si>
  <si>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</si>
  <si>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</si>
  <si>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</si>
  <si>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</si>
  <si>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</si>
  <si>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</si>
  <si>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</si>
  <si>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</si>
  <si>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</si>
  <si>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</si>
  <si>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</si>
  <si>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</si>
  <si>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</si>
  <si>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</si>
  <si>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</si>
  <si>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</si>
  <si>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</si>
  <si>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</si>
  <si>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</si>
  <si>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</si>
  <si>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</si>
  <si>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</si>
  <si>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</si>
  <si>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</si>
  <si>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</si>
  <si>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</si>
  <si>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</si>
  <si>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</si>
  <si>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</si>
  <si>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</si>
  <si>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</si>
  <si>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</si>
  <si>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</si>
  <si>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</si>
  <si>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</si>
  <si>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</si>
  <si>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</si>
  <si>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</si>
  <si>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</si>
  <si>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</si>
  <si>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</si>
  <si>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</si>
  <si>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</si>
  <si>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</si>
  <si>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</si>
  <si>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</si>
  <si>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</si>
  <si>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</si>
  <si>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</si>
  <si>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</si>
  <si>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</si>
  <si>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</si>
  <si>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</si>
  <si>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</si>
  <si>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</si>
  <si>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</si>
  <si>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</si>
  <si>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</si>
  <si>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</si>
  <si>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</si>
  <si>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</si>
  <si>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</si>
  <si>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</si>
  <si>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</si>
  <si>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</si>
  <si>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</si>
  <si>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</si>
  <si>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</si>
  <si>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</si>
  <si>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</si>
  <si>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</si>
  <si>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</si>
  <si>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</si>
  <si>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</si>
  <si>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</si>
  <si>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</si>
  <si>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</si>
  <si>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</si>
  <si>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</si>
  <si>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</si>
  <si>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</si>
  <si>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</si>
  <si>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</si>
  <si>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</si>
  <si>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</si>
  <si>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</si>
  <si>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</si>
  <si>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</si>
  <si>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</si>
  <si>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</si>
  <si>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</si>
  <si>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</si>
  <si>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</si>
  <si>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</si>
  <si>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</si>
  <si>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</si>
  <si>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</si>
  <si>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</si>
  <si>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</si>
  <si>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</si>
  <si>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</si>
  <si>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</si>
  <si>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</si>
  <si>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</si>
  <si>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</si>
  <si>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</si>
  <si>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</si>
  <si>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</si>
  <si>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</si>
  <si>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</si>
  <si>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</si>
  <si>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</si>
  <si>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</si>
  <si>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</si>
  <si>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</si>
  <si>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</si>
  <si>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</si>
  <si>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</si>
  <si>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</si>
  <si>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</si>
  <si>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</si>
  <si>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</si>
  <si>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</si>
  <si>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</si>
  <si>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</si>
  <si>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</si>
  <si>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</si>
  <si>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</si>
  <si>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</si>
  <si>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</si>
  <si>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</si>
  <si>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</si>
  <si>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</si>
  <si>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</si>
  <si>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</si>
  <si>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</si>
  <si>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</si>
  <si>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</si>
  <si>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</si>
  <si>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</si>
  <si>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</si>
  <si>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</si>
  <si>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</si>
  <si>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</si>
  <si>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</si>
  <si>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</si>
  <si>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</si>
  <si>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</si>
  <si>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</si>
  <si>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</si>
  <si>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</si>
  <si>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</si>
  <si>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</si>
  <si>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</si>
  <si>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</si>
  <si>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</si>
  <si>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</si>
  <si>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</si>
  <si>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</si>
  <si>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</si>
  <si>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</si>
  <si>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</si>
  <si>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</si>
  <si>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</si>
  <si>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</si>
  <si>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</si>
  <si>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</si>
  <si>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</si>
  <si>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</si>
  <si>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</si>
  <si>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</si>
  <si>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</si>
  <si>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</si>
  <si>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</si>
  <si>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</si>
  <si>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</si>
  <si>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</si>
  <si>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</si>
  <si>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</si>
  <si>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</si>
  <si>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</si>
  <si>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</si>
  <si>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</si>
  <si>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</si>
  <si>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</si>
  <si>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</si>
  <si>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</si>
  <si>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</si>
  <si>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</si>
  <si>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</si>
  <si>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</si>
  <si>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</si>
  <si>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</si>
  <si>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</si>
  <si>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</si>
  <si>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</si>
  <si>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</si>
  <si>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</si>
  <si>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</si>
  <si>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</si>
  <si>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</si>
  <si>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</si>
  <si>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</si>
  <si>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</si>
  <si>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</si>
  <si>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</si>
  <si>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</si>
  <si>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</si>
  <si>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</si>
  <si>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</si>
  <si>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</si>
  <si>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</si>
  <si>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</si>
  <si>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</si>
  <si>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</si>
  <si>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</si>
  <si>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</si>
  <si>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</si>
  <si>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</si>
  <si>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</si>
  <si>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</si>
  <si>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</si>
  <si>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</si>
  <si>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</si>
  <si>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</si>
  <si>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</si>
  <si>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</si>
  <si>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</si>
  <si>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</si>
  <si>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</si>
  <si>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</si>
  <si>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</si>
  <si>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</si>
  <si>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</si>
  <si>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</si>
  <si>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</si>
  <si>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</si>
  <si>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</si>
  <si>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</si>
  <si>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</si>
  <si>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</si>
  <si>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</si>
  <si>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</si>
  <si>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</si>
  <si>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</si>
  <si>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</si>
  <si>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</si>
  <si>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</si>
  <si>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</si>
  <si>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</si>
  <si>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</si>
  <si>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</si>
  <si>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</si>
  <si>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</si>
  <si>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</si>
  <si>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</si>
  <si>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</si>
  <si>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</si>
  <si>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</si>
  <si>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</si>
  <si>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</si>
  <si>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</si>
  <si>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</si>
  <si>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</si>
  <si>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</si>
  <si>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</si>
  <si>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</si>
  <si>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</si>
  <si>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</si>
  <si>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</si>
  <si>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</si>
  <si>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</si>
  <si>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</si>
  <si>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</si>
  <si>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</si>
  <si>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</si>
  <si>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</si>
  <si>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</si>
  <si>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</si>
  <si>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</si>
  <si>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</si>
  <si>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</si>
  <si>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</si>
  <si>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</si>
  <si>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</si>
  <si>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</si>
  <si>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</si>
  <si>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</si>
  <si>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</si>
  <si>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</si>
  <si>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</si>
  <si>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</si>
  <si>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</si>
  <si>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</si>
  <si>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</si>
  <si>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</si>
  <si>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</si>
  <si>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</si>
  <si>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</si>
  <si>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</si>
  <si>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</si>
  <si>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</si>
  <si>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</si>
  <si>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</si>
  <si>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</si>
  <si>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</si>
  <si>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</si>
  <si>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</si>
  <si>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</si>
  <si>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</si>
  <si>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</si>
  <si>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</si>
  <si>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</si>
  <si>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</si>
  <si>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</si>
  <si>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</si>
  <si>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</si>
  <si>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</si>
  <si>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</si>
  <si>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</si>
  <si>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</si>
  <si>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</si>
  <si>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</si>
  <si>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</si>
  <si>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</si>
  <si>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</si>
  <si>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</si>
  <si>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</si>
  <si>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</si>
  <si>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</si>
  <si>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</si>
  <si>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</si>
  <si>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</si>
  <si>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</si>
  <si>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</si>
  <si>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</si>
  <si>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</si>
  <si>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</si>
  <si>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</si>
  <si>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</si>
  <si>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</si>
  <si>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</si>
  <si>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</si>
  <si>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</si>
  <si>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</si>
  <si>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</si>
  <si>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</si>
  <si>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</si>
  <si>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</si>
  <si>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</si>
  <si>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</si>
  <si>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</si>
  <si>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</si>
  <si>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</si>
  <si>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</si>
  <si>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</si>
  <si>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</si>
  <si>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</si>
  <si>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</si>
  <si>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</si>
  <si>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</si>
  <si>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</si>
  <si>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</si>
  <si>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</si>
  <si>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</si>
  <si>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</si>
  <si>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</si>
  <si>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</si>
  <si>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</si>
  <si>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</si>
  <si>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</si>
  <si>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</si>
  <si>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</si>
  <si>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</si>
  <si>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</si>
  <si>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</si>
  <si>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</si>
  <si>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</si>
  <si>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</si>
  <si>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</si>
  <si>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</si>
  <si>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</si>
  <si>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</si>
  <si>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</si>
  <si>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</si>
  <si>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</si>
  <si>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</si>
  <si>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</si>
  <si>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</si>
  <si>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</si>
  <si>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</si>
  <si>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</si>
  <si>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</si>
  <si>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</si>
  <si>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</si>
  <si>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</si>
  <si>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</si>
  <si>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</si>
  <si>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</si>
  <si>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</si>
  <si>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</si>
  <si>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</si>
  <si>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</si>
  <si>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</si>
  <si>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</si>
  <si>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</si>
  <si>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</si>
  <si>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</si>
  <si>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</si>
  <si>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</si>
  <si>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</si>
  <si>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</si>
  <si>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</si>
  <si>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</si>
  <si>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</si>
  <si>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</si>
  <si>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</si>
  <si>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</si>
  <si>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</si>
  <si>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</si>
  <si>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</si>
  <si>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</si>
  <si>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</si>
  <si>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</si>
  <si>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</si>
  <si>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</si>
  <si>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</si>
  <si>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</si>
  <si>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</si>
  <si>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</si>
  <si>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</si>
  <si>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</si>
  <si>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</si>
  <si>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</si>
  <si>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</si>
  <si>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</si>
  <si>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</si>
  <si>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</si>
  <si>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</si>
  <si>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</si>
  <si>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</si>
  <si>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</si>
  <si>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</si>
  <si>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</si>
  <si>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</si>
  <si>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</si>
  <si>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</si>
  <si>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</si>
  <si>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</si>
  <si>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</si>
  <si>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</si>
  <si>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</si>
  <si>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</si>
  <si>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</si>
  <si>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</si>
  <si>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</si>
  <si>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</si>
  <si>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</si>
  <si>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</si>
  <si>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</si>
  <si>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</si>
  <si>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</si>
  <si>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</si>
  <si>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</si>
  <si>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</si>
  <si>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</si>
  <si>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</si>
  <si>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</si>
  <si>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</si>
  <si>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</si>
  <si>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</si>
  <si>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</si>
  <si>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</si>
  <si>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</si>
  <si>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</si>
  <si>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</si>
  <si>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</si>
  <si>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</si>
  <si>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</si>
  <si>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</si>
  <si>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</si>
  <si>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</si>
  <si>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</si>
  <si>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</si>
  <si>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</si>
  <si>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</si>
  <si>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</si>
  <si>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</si>
  <si>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</si>
  <si>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</si>
  <si>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</si>
  <si>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</si>
  <si>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</si>
  <si>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</si>
  <si>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</si>
  <si>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</si>
  <si>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</si>
  <si>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</si>
  <si>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</si>
  <si>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</si>
  <si>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</si>
  <si>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</si>
  <si>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</si>
  <si>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</si>
  <si>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</si>
  <si>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</si>
  <si>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</si>
  <si>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</si>
  <si>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</si>
  <si>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</si>
  <si>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</si>
  <si>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</si>
  <si>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</si>
  <si>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</si>
  <si>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</si>
  <si>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</si>
  <si>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</si>
  <si>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</si>
  <si>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</si>
  <si>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</si>
  <si>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</si>
  <si>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</si>
  <si>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</si>
  <si>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</si>
  <si>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</si>
  <si>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</si>
  <si>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</si>
  <si>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</si>
  <si>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</si>
  <si>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</si>
  <si>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</si>
  <si>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</si>
  <si>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</si>
  <si>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</si>
  <si>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</si>
  <si>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</si>
  <si>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</si>
  <si>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</si>
  <si>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</si>
  <si>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</si>
  <si>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</si>
  <si>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</si>
  <si>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</si>
  <si>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</si>
  <si>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</si>
  <si>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</si>
  <si>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</si>
  <si>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</si>
  <si>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</si>
  <si>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</si>
  <si>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</si>
  <si>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</si>
  <si>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</si>
  <si>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</si>
  <si>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</si>
  <si>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</si>
  <si>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</si>
  <si>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</si>
  <si>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</si>
  <si>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</si>
  <si>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</si>
  <si>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</si>
  <si>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</si>
  <si>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</si>
  <si>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</si>
  <si>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</si>
  <si>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</si>
  <si>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</si>
  <si>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</si>
  <si>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</si>
  <si>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</si>
  <si>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</si>
  <si>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</si>
  <si>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</si>
  <si>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</si>
  <si>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</si>
  <si>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</si>
  <si>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</si>
  <si>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</si>
  <si>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</si>
  <si>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</si>
  <si>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</si>
  <si>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</si>
  <si>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</si>
  <si>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</si>
  <si>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</si>
  <si>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</si>
  <si>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</si>
  <si>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</si>
  <si>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</si>
  <si>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</si>
  <si>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</si>
  <si>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</si>
  <si>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</si>
  <si>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</si>
  <si>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</si>
  <si>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</si>
  <si>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</si>
  <si>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</si>
  <si>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</si>
  <si>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</si>
  <si>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</si>
  <si>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</si>
  <si>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</si>
  <si>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</si>
  <si>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</si>
  <si>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</si>
  <si>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</si>
  <si>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</si>
  <si>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</si>
  <si>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</si>
  <si>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</si>
  <si>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</si>
  <si>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</si>
  <si>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</si>
  <si>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</si>
  <si>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</si>
  <si>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</si>
  <si>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</si>
  <si>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</si>
  <si>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</si>
  <si>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</si>
  <si>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</si>
  <si>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</si>
  <si>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</si>
  <si>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</si>
  <si>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</si>
  <si>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</si>
  <si>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</si>
  <si>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</si>
  <si>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</si>
  <si>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</si>
  <si>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</si>
  <si>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</si>
  <si>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</si>
  <si>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</si>
  <si>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</si>
  <si>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</si>
  <si>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</si>
  <si>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</si>
  <si>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</si>
  <si>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</si>
  <si>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</si>
  <si>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</si>
  <si>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</si>
  <si>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</si>
  <si>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</si>
  <si>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</si>
  <si>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</si>
  <si>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</si>
  <si>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</si>
  <si>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</si>
  <si>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</si>
  <si>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</si>
  <si>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</si>
  <si>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</si>
  <si>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</si>
  <si>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</si>
  <si>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</si>
  <si>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</si>
  <si>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</si>
  <si>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</si>
  <si>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</si>
  <si>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</si>
  <si>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</si>
  <si>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</si>
  <si>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</si>
  <si>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</si>
  <si>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</si>
  <si>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</si>
  <si>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</si>
  <si>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</si>
  <si>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</si>
  <si>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</si>
  <si>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</si>
  <si>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</si>
  <si>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</si>
  <si>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</si>
  <si>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</si>
  <si>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</si>
  <si>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</si>
  <si>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</si>
  <si>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</si>
  <si>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</si>
  <si>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</si>
  <si>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</si>
  <si>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</si>
  <si>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</si>
  <si>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</si>
  <si>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</si>
  <si>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</si>
  <si>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</si>
  <si>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</si>
  <si>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</si>
  <si>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</si>
  <si>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</si>
  <si>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</si>
  <si>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</si>
  <si>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</si>
  <si>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</si>
  <si>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</si>
  <si>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</si>
  <si>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</si>
  <si>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</si>
  <si>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</si>
  <si>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</si>
  <si>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</si>
  <si>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</si>
  <si>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</si>
  <si>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</si>
  <si>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</si>
  <si>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</si>
  <si>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</si>
  <si>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</si>
  <si>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</si>
  <si>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</si>
  <si>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</si>
  <si>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</si>
  <si>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</si>
  <si>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</si>
  <si>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</si>
  <si>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</si>
  <si>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</si>
  <si>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</si>
  <si>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</si>
  <si>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</si>
  <si>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</si>
  <si>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</si>
  <si>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</si>
  <si>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</si>
  <si>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</si>
  <si>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</si>
  <si>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</si>
  <si>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</si>
  <si>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</si>
  <si>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</si>
  <si>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</si>
  <si>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</si>
  <si>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</si>
  <si>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</si>
  <si>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</si>
  <si>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</si>
  <si>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</si>
  <si>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</si>
  <si>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</si>
  <si>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</si>
  <si>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</si>
  <si>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</si>
  <si>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</si>
  <si>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</si>
  <si>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</si>
  <si>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</si>
  <si>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</si>
  <si>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</si>
  <si>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</si>
  <si>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</si>
  <si>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</si>
  <si>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</si>
  <si>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</si>
  <si>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</si>
  <si>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</si>
  <si>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</si>
  <si>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</si>
  <si>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</si>
  <si>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</si>
  <si>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</si>
  <si>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</si>
  <si>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</si>
  <si>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</si>
  <si>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</si>
  <si>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</si>
  <si>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</si>
  <si>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</si>
  <si>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</si>
  <si>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</si>
  <si>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</si>
  <si>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</si>
  <si>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</si>
  <si>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</si>
  <si>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</si>
  <si>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</si>
  <si>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</si>
  <si>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</si>
  <si>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</si>
  <si>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</si>
  <si>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</si>
  <si>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</si>
  <si>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</si>
  <si>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</si>
  <si>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</si>
  <si>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</si>
  <si>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</si>
  <si>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</si>
  <si>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</si>
  <si>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</si>
  <si>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</si>
  <si>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</si>
  <si>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</si>
  <si>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</si>
  <si>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</si>
  <si>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</si>
  <si>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</si>
  <si>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</si>
  <si>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</si>
  <si>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</si>
  <si>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</si>
  <si>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</si>
  <si>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</si>
  <si>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</si>
  <si>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</si>
  <si>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</si>
  <si>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</si>
  <si>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</si>
  <si>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</si>
  <si>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</si>
  <si>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</si>
  <si>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</si>
  <si>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</si>
  <si>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</si>
  <si>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</si>
  <si>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</si>
  <si>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</si>
  <si>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</si>
  <si>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</si>
  <si>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</si>
  <si>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</si>
  <si>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</si>
  <si>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</si>
  <si>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</si>
  <si>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</si>
  <si>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</si>
  <si>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</si>
  <si>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</si>
  <si>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</si>
  <si>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</si>
  <si>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</si>
  <si>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</si>
  <si>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</si>
  <si>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</si>
  <si>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</si>
  <si>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</si>
  <si>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</si>
  <si>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</si>
  <si>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</si>
  <si>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</si>
  <si>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</si>
  <si>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</si>
  <si>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</si>
  <si>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</si>
  <si>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</si>
  <si>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</si>
  <si>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</si>
  <si>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</si>
  <si>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</si>
  <si>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</si>
  <si>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</si>
  <si>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</si>
  <si>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</si>
  <si>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</si>
  <si>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</si>
  <si>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</si>
  <si>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</si>
  <si>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</si>
  <si>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</si>
  <si>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</si>
  <si>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</si>
  <si>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</si>
  <si>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</si>
  <si>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</si>
  <si>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</si>
  <si>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</si>
  <si>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</si>
  <si>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</si>
  <si>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</si>
  <si>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</si>
  <si>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</si>
  <si>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</si>
  <si>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</si>
  <si>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</si>
  <si>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</si>
  <si>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</si>
  <si>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</si>
  <si>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</si>
  <si>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</si>
  <si>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</si>
  <si>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</si>
  <si>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</si>
  <si>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</si>
  <si>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</si>
  <si>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</si>
  <si>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</si>
  <si>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</si>
  <si>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</si>
  <si>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</si>
  <si>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</si>
  <si>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</si>
  <si>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</si>
  <si>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</si>
  <si>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</si>
  <si>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</si>
  <si>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</si>
  <si>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</si>
  <si>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</si>
  <si>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</si>
  <si>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</si>
  <si>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</si>
  <si>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</si>
  <si>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</si>
  <si>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</si>
  <si>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</si>
  <si>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</si>
  <si>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</si>
  <si>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</si>
  <si>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</si>
  <si>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</si>
  <si>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</si>
  <si>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</si>
  <si>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</si>
  <si>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</si>
  <si>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</si>
  <si>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</si>
  <si>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</si>
  <si>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</si>
  <si>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</si>
  <si>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</si>
  <si>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</si>
  <si>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</si>
  <si>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</si>
  <si>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</si>
  <si>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</si>
  <si>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</si>
  <si>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</si>
  <si>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</si>
  <si>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</si>
  <si>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</si>
  <si>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</si>
  <si>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</si>
  <si>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</si>
  <si>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</si>
  <si>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</si>
  <si>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</si>
  <si>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</si>
  <si>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</si>
  <si>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</si>
  <si>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</si>
  <si>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</si>
  <si>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</si>
  <si>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</si>
  <si>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</si>
  <si>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</si>
  <si>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</si>
  <si>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</si>
  <si>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</si>
  <si>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</si>
  <si>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</si>
  <si>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</si>
  <si>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</si>
  <si>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</si>
  <si>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</si>
  <si>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</si>
  <si>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</si>
  <si>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</si>
  <si>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</si>
  <si>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</si>
  <si>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</si>
  <si>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</si>
  <si>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</si>
  <si>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</si>
  <si>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</si>
  <si>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</si>
  <si>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</si>
  <si>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</si>
  <si>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</si>
  <si>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</si>
  <si>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</si>
  <si>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</si>
  <si>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</si>
  <si>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</si>
  <si>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</si>
  <si>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</si>
  <si>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</si>
  <si>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</si>
  <si>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</si>
  <si>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</si>
  <si>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</si>
  <si>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</si>
  <si>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</si>
  <si>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</si>
  <si>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</si>
  <si>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</si>
  <si>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</si>
  <si>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</si>
  <si>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</si>
  <si>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</si>
  <si>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</si>
  <si>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</si>
  <si>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</si>
  <si>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</si>
  <si>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</si>
  <si>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</si>
  <si>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</si>
  <si>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</si>
  <si>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</si>
  <si>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</si>
  <si>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</si>
  <si>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</si>
  <si>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</si>
  <si>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</si>
  <si>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</si>
  <si>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</si>
  <si>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</si>
  <si>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</si>
  <si>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</si>
  <si>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</si>
  <si>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</si>
  <si>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</si>
  <si>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</si>
  <si>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</si>
  <si>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</si>
  <si>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</si>
  <si>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</si>
  <si>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</si>
  <si>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</si>
  <si>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</si>
  <si>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</si>
  <si>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</si>
  <si>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</si>
  <si>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</si>
  <si>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</si>
  <si>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</si>
  <si>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</si>
  <si>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</si>
  <si>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</si>
  <si>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</si>
  <si>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</si>
  <si>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</si>
  <si>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</si>
  <si>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</si>
  <si>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</si>
  <si>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</si>
  <si>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</si>
  <si>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</si>
  <si>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</si>
  <si>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</si>
  <si>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</si>
  <si>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</si>
  <si>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</si>
  <si>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</si>
  <si>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</si>
  <si>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</si>
  <si>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</si>
  <si>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</si>
  <si>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</si>
  <si>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</si>
  <si>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</si>
  <si>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</si>
  <si>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</si>
  <si>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</si>
  <si>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</si>
  <si>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</si>
  <si>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</si>
  <si>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</si>
  <si>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</si>
  <si>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</si>
  <si>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</si>
  <si>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</si>
  <si>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</si>
  <si>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</si>
  <si>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</si>
  <si>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</si>
  <si>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</si>
  <si>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</si>
  <si>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</si>
  <si>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</si>
  <si>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</si>
  <si>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</si>
  <si>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</si>
  <si>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</si>
  <si>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</si>
  <si>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</si>
  <si>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</si>
  <si>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</si>
  <si>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</si>
  <si>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</si>
  <si>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</si>
  <si>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</si>
  <si>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</si>
  <si>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</si>
  <si>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</si>
  <si>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</si>
  <si>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</si>
  <si>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</si>
  <si>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</si>
  <si>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</si>
  <si>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</si>
  <si>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</si>
  <si>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</si>
  <si>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</si>
  <si>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</si>
  <si>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</si>
  <si>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</si>
  <si>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</si>
  <si>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</si>
  <si>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</si>
  <si>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</si>
  <si>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</si>
  <si>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</si>
  <si>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</si>
  <si>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</si>
  <si>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</si>
  <si>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</si>
  <si>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</si>
  <si>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</si>
  <si>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</si>
  <si>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</si>
  <si>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</si>
  <si>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</si>
  <si>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</si>
  <si>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</si>
  <si>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</si>
  <si>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</si>
  <si>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</si>
  <si>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</si>
  <si>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</si>
  <si>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</si>
  <si>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</si>
  <si>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</si>
  <si>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</si>
  <si>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</si>
  <si>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</si>
  <si>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</si>
  <si>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</si>
  <si>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</si>
  <si>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</si>
  <si>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</si>
  <si>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</si>
  <si>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</si>
  <si>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</si>
  <si>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</si>
  <si>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</si>
  <si>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</si>
  <si>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</si>
  <si>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</si>
  <si>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</si>
  <si>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</si>
  <si>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</si>
  <si>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</si>
  <si>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</si>
  <si>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</si>
  <si>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</si>
  <si>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</si>
  <si>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</si>
  <si>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</si>
  <si>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</si>
  <si>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</si>
  <si>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</si>
  <si>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</si>
  <si>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</si>
  <si>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</si>
  <si>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</si>
  <si>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</si>
  <si>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</si>
  <si>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</si>
  <si>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</si>
  <si>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</si>
  <si>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</si>
  <si>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</si>
  <si>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</si>
  <si>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</si>
  <si>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</si>
  <si>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</si>
  <si>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</si>
  <si>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</si>
  <si>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</si>
  <si>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</si>
  <si>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</si>
  <si>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</si>
  <si>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</si>
  <si>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</si>
  <si>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</si>
  <si>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</si>
  <si>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</si>
  <si>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</si>
  <si>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</si>
  <si>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</si>
  <si>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</si>
  <si>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</si>
  <si>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</si>
  <si>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</si>
  <si>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</si>
  <si>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</si>
  <si>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</si>
  <si>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</si>
  <si>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</si>
  <si>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</si>
  <si>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</si>
  <si>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</si>
  <si>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</si>
  <si>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</si>
  <si>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</si>
  <si>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</si>
  <si>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</si>
  <si>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</si>
  <si>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</si>
  <si>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</si>
  <si>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</si>
  <si>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</si>
  <si>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</si>
  <si>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</si>
  <si>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</si>
  <si>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</si>
  <si>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</si>
  <si>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</si>
  <si>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</si>
  <si>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</si>
  <si>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</si>
  <si>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</si>
  <si>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</si>
  <si>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</si>
  <si>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</si>
  <si>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</si>
  <si>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</si>
  <si>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</si>
  <si>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</si>
  <si>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</si>
  <si>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</si>
  <si>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</si>
  <si>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</si>
  <si>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</si>
  <si>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</si>
  <si>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</si>
  <si>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</si>
  <si>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</si>
  <si>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</si>
  <si>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</si>
  <si>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</si>
  <si>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</si>
  <si>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</si>
  <si>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</si>
  <si>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</si>
  <si>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</si>
  <si>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</si>
  <si>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</si>
  <si>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</si>
  <si>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</si>
  <si>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</si>
  <si>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</si>
  <si>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</si>
  <si>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</si>
  <si>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</si>
  <si>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</si>
  <si>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</si>
  <si>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</si>
  <si>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</si>
  <si>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</si>
  <si>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</si>
  <si>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</si>
  <si>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</si>
  <si>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</si>
  <si>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</si>
  <si>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</si>
  <si>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</si>
  <si>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</si>
  <si>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</si>
  <si>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</si>
  <si>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</si>
  <si>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</si>
  <si>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</si>
  <si>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</si>
  <si>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</si>
  <si>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</si>
  <si>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</si>
  <si>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</si>
  <si>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</si>
  <si>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</si>
  <si>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</si>
  <si>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</si>
  <si>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</si>
  <si>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</si>
  <si>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</si>
  <si>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</si>
  <si>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</si>
  <si>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</si>
  <si>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</si>
  <si>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</si>
  <si>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</si>
  <si>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</si>
  <si>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</si>
  <si>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</si>
  <si>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</si>
  <si>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</si>
  <si>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</si>
  <si>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</si>
  <si>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</si>
  <si>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</si>
  <si>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</si>
  <si>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</si>
  <si>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</si>
  <si>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</si>
  <si>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</si>
  <si>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</si>
  <si>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</si>
  <si>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</si>
  <si>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</si>
  <si>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</si>
  <si>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</si>
  <si>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</si>
  <si>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</si>
  <si>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</si>
  <si>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</si>
  <si>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</si>
  <si>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</si>
  <si>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</si>
  <si>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</si>
  <si>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</si>
  <si>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</si>
  <si>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</si>
  <si>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</si>
  <si>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</si>
  <si>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</si>
  <si>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</si>
  <si>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</si>
  <si>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</si>
  <si>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</si>
  <si>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</si>
  <si>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</si>
  <si>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</si>
  <si>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</si>
  <si>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</si>
  <si>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</si>
  <si>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</si>
  <si>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</si>
  <si>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</si>
  <si>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</si>
  <si>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</si>
  <si>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</si>
  <si>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</si>
  <si>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</si>
  <si>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</si>
  <si>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</si>
  <si>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</si>
  <si>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</si>
  <si>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</si>
  <si>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</si>
  <si>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</si>
  <si>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</si>
  <si>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</si>
  <si>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</si>
  <si>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</si>
  <si>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</si>
  <si>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</si>
  <si>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</si>
  <si>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</si>
  <si>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</si>
  <si>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</si>
  <si>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</si>
  <si>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</si>
  <si>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</si>
  <si>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</si>
  <si>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</si>
  <si>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</si>
  <si>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</si>
  <si>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</si>
  <si>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</si>
  <si>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</si>
  <si>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</si>
  <si>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</si>
  <si>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</si>
  <si>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</si>
  <si>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</si>
  <si>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</si>
  <si>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</si>
  <si>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</si>
  <si>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</si>
  <si>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</si>
  <si>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</si>
  <si>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</si>
  <si>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</si>
  <si>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</si>
  <si>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</si>
  <si>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</si>
  <si>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</si>
  <si>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</si>
  <si>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</si>
  <si>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</si>
  <si>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</si>
  <si>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</si>
  <si>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</si>
  <si>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</si>
  <si>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</si>
  <si>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</si>
  <si>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</si>
  <si>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</si>
  <si>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</si>
  <si>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</si>
  <si>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</si>
  <si>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</si>
  <si>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</si>
  <si>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</si>
  <si>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</si>
  <si>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</si>
  <si>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</si>
  <si>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</si>
  <si>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</si>
  <si>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</si>
  <si>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</si>
  <si>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</si>
  <si>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</si>
  <si>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</si>
  <si>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</si>
  <si>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</si>
  <si>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</si>
  <si>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</si>
  <si>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</si>
  <si>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</si>
  <si>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</si>
  <si>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</si>
  <si>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</si>
  <si>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</si>
  <si>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</si>
  <si>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</si>
  <si>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</si>
  <si>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</si>
  <si>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</si>
  <si>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</si>
  <si>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</si>
  <si>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</si>
  <si>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</si>
  <si>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</si>
  <si>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</si>
  <si>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</si>
  <si>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</si>
  <si>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</si>
  <si>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</si>
  <si>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</si>
  <si>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</si>
  <si>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</si>
  <si>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</si>
  <si>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</si>
  <si>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</si>
  <si>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</si>
  <si>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</si>
  <si>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</si>
  <si>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</si>
  <si>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</si>
  <si>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</si>
  <si>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</si>
  <si>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</si>
  <si>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</si>
  <si>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</si>
  <si>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</si>
  <si>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</si>
  <si>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</si>
  <si>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</si>
  <si>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</si>
  <si>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</si>
  <si>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</si>
  <si>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</si>
  <si>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</si>
  <si>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</si>
  <si>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</si>
  <si>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</si>
  <si>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</si>
  <si>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</si>
  <si>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</si>
  <si>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</si>
  <si>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</si>
  <si>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</si>
  <si>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</si>
  <si>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</si>
  <si>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</si>
  <si>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</si>
  <si>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</si>
  <si>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</si>
  <si>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</si>
  <si>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</si>
  <si>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</si>
  <si>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</si>
  <si>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</si>
  <si>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</si>
  <si>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</si>
  <si>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</si>
  <si>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</si>
  <si>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</si>
  <si>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</si>
  <si>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</si>
  <si>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</si>
  <si>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</si>
  <si>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</si>
  <si>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</si>
  <si>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</si>
  <si>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</si>
  <si>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</si>
  <si>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</si>
  <si>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</si>
  <si>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</si>
  <si>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</si>
  <si>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</si>
  <si>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</si>
  <si>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</si>
  <si>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</si>
  <si>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</si>
  <si>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</si>
  <si>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</si>
  <si>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</si>
  <si>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</si>
  <si>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</si>
  <si>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</si>
  <si>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</si>
  <si>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</si>
  <si>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</si>
  <si>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</si>
  <si>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</si>
  <si>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</si>
  <si>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</si>
  <si>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</si>
  <si>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</si>
  <si>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</si>
  <si>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</si>
  <si>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</si>
  <si>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</si>
  <si>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</si>
  <si>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</si>
  <si>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</si>
  <si>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</si>
  <si>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</si>
  <si>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</si>
  <si>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</si>
  <si>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</si>
  <si>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</si>
  <si>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</si>
  <si>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</si>
  <si>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</si>
  <si>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</si>
  <si>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</si>
  <si>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</si>
  <si>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</si>
  <si>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</si>
  <si>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</si>
  <si>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</si>
  <si>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</si>
  <si>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</si>
  <si>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</si>
  <si>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</si>
  <si>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</si>
  <si>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</si>
  <si>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</si>
  <si>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</si>
  <si>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</si>
  <si>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</si>
  <si>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</si>
  <si>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</si>
  <si>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</si>
  <si>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</si>
  <si>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</si>
  <si>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</si>
  <si>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</si>
  <si>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</si>
  <si>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</si>
  <si>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</si>
  <si>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</si>
  <si>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</si>
  <si>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</si>
  <si>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</si>
  <si>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</si>
  <si>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</si>
  <si>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</si>
  <si>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</si>
  <si>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</si>
  <si>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</si>
  <si>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</si>
  <si>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</si>
  <si>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</si>
  <si>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</si>
  <si>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</si>
  <si>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</si>
  <si>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</si>
  <si>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</si>
  <si>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</si>
  <si>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</si>
  <si>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</si>
  <si>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</si>
  <si>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</si>
  <si>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</si>
  <si>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</si>
  <si>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</si>
  <si>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</si>
  <si>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</si>
  <si>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</si>
  <si>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</si>
  <si>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</si>
  <si>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</si>
  <si>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</si>
  <si>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</si>
  <si>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</si>
  <si>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</si>
  <si>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</si>
  <si>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</si>
  <si>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</si>
  <si>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</si>
  <si>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</si>
  <si>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</si>
  <si>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</si>
  <si>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</si>
  <si>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</si>
  <si>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</si>
  <si>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</si>
  <si>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</si>
  <si>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</si>
  <si>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</si>
  <si>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</si>
  <si>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</si>
  <si>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</si>
  <si>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</si>
  <si>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</si>
  <si>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</si>
  <si>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</si>
  <si>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</si>
  <si>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</si>
  <si>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</si>
  <si>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</si>
  <si>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</si>
  <si>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</si>
  <si>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</si>
  <si>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</si>
  <si>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</si>
  <si>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</si>
  <si>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</si>
  <si>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</si>
  <si>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</si>
  <si>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</si>
  <si>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</si>
  <si>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</si>
  <si>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</si>
  <si>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</si>
  <si>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</si>
  <si>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</si>
  <si>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</si>
  <si>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</si>
  <si>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</si>
  <si>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</si>
  <si>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</si>
  <si>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</si>
  <si>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</si>
  <si>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</si>
  <si>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</si>
  <si>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</si>
  <si>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</si>
  <si>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</si>
  <si>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</si>
  <si>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</si>
  <si>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</si>
  <si>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</si>
  <si>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</si>
  <si>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</si>
  <si>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</si>
  <si>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</si>
  <si>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</si>
  <si>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</si>
  <si>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</si>
  <si>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</si>
  <si>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</si>
  <si>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</si>
  <si>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</si>
  <si>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</si>
  <si>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</si>
  <si>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</si>
  <si>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</si>
  <si>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</si>
  <si>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</si>
  <si>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</si>
  <si>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</si>
  <si>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</si>
  <si>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</si>
  <si>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</si>
  <si>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</si>
  <si>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</si>
  <si>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</si>
  <si>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</si>
  <si>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</si>
  <si>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</si>
  <si>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</si>
  <si>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</si>
  <si>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</si>
  <si>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</si>
  <si>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</si>
  <si>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</si>
  <si>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</si>
  <si>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</si>
  <si>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</si>
  <si>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</si>
  <si>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</si>
  <si>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</si>
  <si>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</si>
  <si>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</si>
  <si>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</si>
  <si>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</si>
  <si>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</si>
  <si>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</si>
  <si>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</si>
  <si>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</si>
  <si>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</si>
  <si>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</si>
  <si>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</si>
  <si>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</si>
  <si>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</si>
  <si>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</si>
  <si>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</si>
  <si>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</si>
  <si>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</si>
  <si>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</si>
  <si>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</si>
  <si>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</si>
  <si>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</si>
  <si>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</si>
  <si>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</si>
  <si>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</si>
  <si>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</si>
  <si>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</si>
  <si>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</si>
  <si>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</si>
  <si>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</si>
  <si>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</si>
  <si>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</si>
  <si>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</si>
  <si>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</si>
  <si>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</si>
  <si>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</si>
  <si>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</si>
  <si>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</si>
  <si>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</si>
  <si>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</si>
  <si>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</si>
  <si>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</si>
  <si>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</si>
  <si>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</si>
  <si>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</si>
  <si>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</si>
  <si>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</si>
  <si>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</si>
  <si>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</si>
  <si>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</si>
  <si>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</si>
  <si>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</si>
  <si>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</si>
  <si>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</si>
  <si>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</si>
  <si>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</si>
  <si>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</si>
  <si>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</si>
  <si>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</si>
  <si>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</si>
  <si>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</si>
  <si>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</si>
  <si>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</si>
  <si>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</si>
  <si>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</si>
  <si>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</si>
  <si>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</si>
  <si>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</si>
  <si>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</si>
  <si>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</si>
  <si>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</si>
  <si>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</si>
  <si>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</si>
  <si>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</si>
  <si>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</si>
  <si>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</si>
  <si>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</si>
  <si>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</si>
  <si>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</si>
  <si>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</si>
  <si>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</si>
  <si>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</si>
  <si>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</si>
  <si>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</si>
  <si>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</si>
  <si>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</si>
  <si>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</si>
  <si>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</si>
  <si>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</si>
  <si>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</si>
  <si>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</si>
  <si>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</si>
  <si>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</si>
  <si>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</si>
  <si>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</si>
  <si>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</si>
  <si>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</si>
  <si>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</si>
  <si>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</si>
  <si>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</si>
  <si>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</si>
  <si>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</si>
  <si>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</si>
  <si>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</si>
  <si>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</si>
  <si>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</si>
  <si>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</si>
  <si>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</si>
  <si>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</si>
  <si>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</si>
  <si>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</si>
  <si>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</si>
  <si>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</si>
  <si>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</si>
  <si>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</si>
  <si>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</si>
  <si>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</si>
  <si>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</si>
  <si>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</si>
  <si>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</si>
  <si>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</si>
  <si>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</si>
  <si>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</si>
  <si>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</si>
  <si>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</si>
  <si>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</si>
  <si>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</si>
  <si>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</si>
  <si>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</si>
  <si>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</si>
  <si>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</si>
  <si>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</si>
  <si>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</si>
  <si>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</si>
  <si>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</si>
  <si>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</si>
  <si>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</si>
  <si>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</si>
  <si>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</si>
  <si>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</si>
  <si>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</si>
  <si>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</si>
  <si>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</si>
  <si>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</si>
  <si>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</si>
  <si>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</si>
  <si>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</si>
  <si>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</si>
  <si>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</si>
  <si>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</si>
  <si>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</si>
  <si>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</si>
  <si>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</si>
  <si>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</si>
  <si>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</si>
  <si>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</si>
  <si>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</si>
  <si>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</si>
  <si>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</si>
  <si>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</si>
  <si>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</si>
  <si>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</si>
  <si>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</si>
  <si>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</si>
  <si>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</si>
  <si>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</si>
  <si>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</si>
  <si>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</si>
  <si>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</si>
  <si>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</si>
  <si>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</si>
  <si>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</si>
  <si>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</si>
  <si>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</si>
  <si>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</si>
  <si>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</si>
  <si>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</si>
  <si>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</si>
  <si>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</si>
  <si>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</si>
  <si>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</si>
  <si>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</si>
  <si>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</si>
  <si>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</si>
  <si>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</si>
  <si>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</si>
  <si>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</si>
  <si>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</si>
  <si>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</si>
  <si>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</si>
  <si>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</si>
  <si>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</si>
  <si>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</si>
  <si>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</si>
  <si>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</si>
  <si>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</si>
  <si>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</si>
  <si>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</si>
  <si>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</si>
  <si>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</si>
  <si>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</si>
  <si>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</si>
  <si>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</si>
  <si>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</si>
  <si>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</si>
  <si>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</si>
  <si>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</si>
  <si>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</si>
  <si>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</si>
  <si>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</si>
  <si>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</si>
  <si>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</si>
  <si>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</si>
  <si>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</si>
  <si>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</si>
  <si>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</si>
  <si>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</si>
  <si>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</si>
  <si>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</si>
  <si>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</si>
  <si>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</si>
  <si>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</si>
  <si>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</si>
  <si>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</si>
  <si>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</si>
  <si>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</si>
  <si>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</si>
  <si>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</si>
  <si>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</si>
  <si>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</si>
  <si>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</si>
  <si>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</si>
  <si>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</si>
  <si>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</si>
  <si>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</si>
  <si>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</si>
  <si>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</si>
  <si>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</si>
  <si>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</si>
  <si>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</si>
  <si>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</si>
  <si>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</si>
  <si>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</si>
  <si>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</si>
  <si>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</si>
  <si>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</si>
  <si>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</si>
  <si>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</si>
  <si>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</si>
  <si>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</si>
  <si>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</si>
  <si>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</si>
  <si>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</si>
  <si>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</si>
  <si>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</si>
  <si>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</si>
  <si>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</si>
  <si>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</si>
  <si>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</si>
  <si>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</si>
  <si>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</si>
  <si>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</si>
  <si>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</si>
  <si>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</si>
  <si>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</si>
  <si>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</si>
  <si>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</si>
  <si>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</si>
  <si>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</si>
  <si>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</si>
  <si>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</si>
  <si>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</si>
  <si>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</si>
  <si>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</si>
  <si>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</si>
  <si>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</si>
  <si>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</si>
  <si>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</si>
  <si>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</si>
  <si>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</si>
  <si>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</si>
  <si>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</si>
  <si>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</si>
  <si>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</si>
  <si>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</si>
  <si>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</si>
  <si>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</si>
  <si>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</si>
  <si>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</si>
  <si>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</si>
  <si>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</si>
  <si>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</si>
  <si>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</si>
  <si>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</si>
  <si>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</si>
  <si>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</si>
  <si>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</si>
  <si>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</si>
  <si>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</si>
  <si>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</si>
  <si>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</si>
  <si>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</si>
  <si>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</si>
  <si>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</si>
  <si>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</si>
  <si>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</si>
  <si>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</si>
  <si>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</si>
  <si>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</si>
  <si>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</si>
  <si>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</si>
  <si>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</si>
  <si>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</si>
  <si>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</si>
  <si>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</si>
  <si>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</si>
  <si>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</si>
  <si>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</si>
  <si>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</si>
  <si>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</si>
  <si>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</si>
  <si>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</si>
  <si>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</si>
  <si>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</si>
  <si>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</si>
  <si>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</si>
  <si>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</si>
  <si>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</si>
  <si>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</si>
  <si>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</si>
  <si>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</si>
  <si>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</si>
  <si>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</si>
  <si>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</si>
  <si>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</si>
  <si>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</si>
  <si>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</si>
  <si>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</si>
  <si>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</si>
  <si>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</si>
  <si>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</si>
  <si>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</si>
  <si>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</si>
  <si>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</si>
  <si>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</si>
  <si>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</si>
  <si>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</si>
  <si>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</si>
  <si>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</si>
  <si>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</si>
  <si>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</si>
  <si>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</si>
  <si>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</si>
  <si>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</si>
  <si>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</si>
  <si>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</si>
  <si>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</si>
  <si>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</si>
  <si>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</si>
  <si>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</si>
  <si>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</si>
  <si>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</si>
  <si>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</si>
  <si>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</si>
  <si>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</si>
  <si>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</si>
  <si>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</si>
  <si>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</si>
  <si>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</si>
  <si>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</si>
  <si>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</si>
  <si>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</si>
  <si>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</si>
  <si>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</si>
  <si>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</si>
  <si>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</si>
  <si>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</si>
  <si>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</si>
  <si>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</si>
  <si>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</si>
  <si>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</si>
  <si>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</si>
  <si>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</si>
  <si>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</si>
  <si>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</si>
  <si>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</si>
  <si>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</si>
  <si>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</si>
  <si>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</si>
  <si>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</si>
  <si>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</si>
  <si>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</si>
  <si>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</si>
  <si>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</si>
  <si>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</si>
  <si>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</si>
  <si>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</si>
  <si>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</si>
  <si>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</si>
  <si>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</si>
  <si>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</si>
  <si>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</si>
  <si>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</si>
  <si>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</si>
  <si>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</si>
  <si>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</si>
  <si>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</si>
  <si>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</si>
  <si>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</si>
  <si>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</si>
  <si>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</si>
  <si>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</si>
  <si>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</si>
  <si>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</si>
  <si>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</si>
  <si>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</si>
  <si>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</si>
  <si>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</si>
  <si>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</si>
  <si>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</si>
  <si>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</si>
  <si>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</si>
  <si>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</si>
  <si>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</si>
  <si>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</si>
  <si>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</si>
  <si>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</si>
  <si>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</si>
  <si>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</si>
  <si>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</si>
  <si>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</si>
  <si>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</si>
  <si>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</si>
  <si>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</si>
  <si>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</si>
  <si>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</si>
  <si>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</si>
  <si>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</si>
  <si>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</si>
  <si>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</si>
  <si>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</si>
  <si>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</si>
  <si>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</si>
  <si>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</si>
  <si>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</si>
  <si>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</si>
  <si>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</si>
  <si>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</si>
  <si>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</si>
  <si>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</si>
  <si>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</si>
  <si>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</si>
  <si>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</si>
  <si>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</si>
  <si>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</si>
  <si>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</si>
  <si>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</si>
  <si>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</si>
  <si>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</si>
  <si>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</si>
  <si>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</si>
  <si>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</si>
  <si>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</si>
  <si>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</si>
  <si>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</si>
  <si>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</si>
  <si>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</si>
  <si>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</si>
  <si>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</si>
  <si>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</si>
  <si>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</si>
  <si>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</si>
  <si>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</si>
  <si>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</si>
  <si>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</si>
  <si>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</si>
  <si>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</si>
  <si>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</si>
  <si>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</si>
  <si>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</si>
  <si>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</si>
  <si>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</si>
  <si>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</si>
  <si>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</si>
  <si>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</si>
  <si>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</si>
  <si>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</si>
  <si>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</si>
  <si>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</si>
  <si>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</si>
  <si>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</si>
  <si>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</si>
  <si>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</si>
  <si>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</si>
  <si>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</si>
  <si>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</si>
  <si>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</si>
  <si>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</si>
  <si>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</si>
  <si>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</si>
  <si>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</si>
  <si>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</si>
  <si>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</si>
  <si>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</si>
  <si>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</si>
  <si>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</si>
  <si>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</si>
  <si>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</si>
  <si>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</si>
  <si>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</si>
  <si>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</si>
  <si>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</si>
  <si>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</si>
  <si>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</si>
  <si>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</si>
  <si>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</si>
  <si>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</si>
  <si>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</si>
  <si>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</si>
  <si>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</si>
  <si>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</si>
  <si>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</si>
  <si>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</si>
  <si>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</si>
  <si>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</si>
  <si>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</si>
  <si>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</si>
  <si>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</si>
  <si>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</si>
  <si>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</si>
  <si>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</si>
  <si>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</si>
  <si>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</si>
  <si>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</si>
  <si>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</si>
  <si>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</si>
  <si>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</si>
  <si>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</si>
  <si>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</si>
  <si>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</si>
  <si>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</si>
  <si>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</si>
  <si>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</si>
  <si>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</si>
  <si>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</si>
  <si>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</si>
  <si>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</si>
  <si>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</si>
  <si>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</si>
  <si>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</si>
  <si>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</si>
  <si>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</si>
  <si>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</si>
  <si>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</si>
  <si>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</si>
  <si>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</si>
  <si>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</si>
  <si>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</si>
  <si>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</si>
  <si>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</si>
  <si>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</si>
  <si>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</si>
  <si>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</si>
  <si>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</si>
  <si>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</si>
  <si>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</si>
  <si>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</si>
  <si>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</si>
  <si>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</si>
  <si>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</si>
  <si>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</si>
  <si>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</si>
  <si>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</si>
  <si>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</si>
  <si>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</si>
  <si>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</si>
  <si>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</si>
  <si>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</si>
  <si>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</si>
  <si>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</si>
  <si>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</si>
  <si>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</si>
  <si>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</si>
  <si>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</si>
  <si>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</si>
  <si>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</si>
  <si>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</si>
  <si>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</si>
  <si>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</si>
  <si>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</si>
  <si>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</si>
  <si>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</si>
  <si>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</si>
  <si>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</si>
  <si>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</si>
  <si>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</si>
  <si>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</si>
  <si>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</si>
  <si>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</si>
  <si>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</si>
  <si>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</si>
  <si>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</si>
  <si>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</si>
  <si>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</si>
  <si>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</si>
  <si>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</si>
  <si>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</si>
  <si>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</si>
  <si>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</si>
  <si>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</si>
  <si>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</si>
  <si>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</si>
  <si>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</si>
  <si>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</si>
  <si>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</si>
  <si>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</si>
  <si>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</si>
  <si>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</si>
  <si>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</si>
  <si>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</si>
  <si>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</si>
  <si>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</si>
  <si>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</si>
  <si>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</si>
  <si>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</si>
  <si>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</si>
  <si>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</si>
  <si>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</si>
  <si>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</si>
  <si>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</si>
  <si>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</si>
  <si>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</si>
  <si>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</si>
  <si>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</si>
  <si>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</si>
  <si>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</si>
  <si>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</si>
  <si>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</si>
  <si>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</si>
  <si>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</si>
  <si>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</si>
  <si>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</si>
  <si>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</si>
  <si>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</si>
  <si>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</si>
  <si>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</si>
  <si>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</si>
  <si>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</si>
  <si>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</si>
  <si>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</si>
  <si>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</si>
  <si>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</si>
  <si>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</si>
  <si>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</si>
  <si>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</si>
  <si>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</si>
  <si>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</si>
  <si>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</si>
  <si>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</si>
  <si>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</si>
  <si>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</si>
  <si>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</si>
  <si>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</si>
  <si>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</si>
  <si>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</si>
  <si>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</si>
  <si>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</si>
  <si>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</si>
  <si>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</si>
  <si>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</si>
  <si>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</si>
  <si>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</si>
  <si>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</si>
  <si>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</si>
  <si>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</si>
  <si>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</si>
  <si>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</si>
  <si>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</si>
  <si>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</si>
  <si>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</si>
  <si>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</si>
  <si>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</si>
  <si>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</si>
  <si>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</si>
  <si>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</si>
  <si>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</si>
  <si>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</si>
  <si>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</si>
  <si>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</si>
  <si>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</si>
  <si>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</si>
  <si>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</si>
  <si>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</si>
  <si>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</si>
  <si>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</si>
  <si>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</si>
  <si>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</si>
  <si>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</si>
  <si>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</si>
  <si>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</si>
  <si>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</si>
  <si>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</si>
  <si>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</si>
  <si>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</si>
  <si>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</si>
  <si>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</si>
  <si>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</si>
  <si>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</si>
  <si>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</si>
  <si>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</si>
  <si>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</si>
  <si>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</si>
  <si>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</si>
  <si>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</si>
  <si>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</si>
  <si>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</si>
  <si>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</si>
  <si>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</si>
  <si>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</si>
  <si>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</si>
  <si>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</si>
  <si>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</si>
  <si>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</si>
  <si>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</si>
  <si>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</si>
  <si>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</si>
  <si>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</si>
  <si>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</si>
  <si>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</si>
  <si>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</si>
  <si>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</si>
  <si>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</si>
  <si>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</si>
  <si>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</si>
  <si>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</si>
  <si>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</si>
  <si>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</si>
  <si>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</si>
  <si>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</si>
  <si>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</si>
  <si>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</si>
  <si>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</si>
  <si>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</si>
  <si>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</si>
  <si>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</si>
  <si>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</si>
  <si>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</si>
  <si>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</si>
  <si>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</si>
  <si>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</si>
  <si>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</si>
  <si>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</si>
  <si>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</si>
  <si>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</si>
  <si>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</si>
  <si>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</si>
  <si>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</si>
  <si>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</si>
  <si>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</si>
  <si>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</si>
  <si>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</si>
  <si>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</si>
  <si>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</si>
  <si>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</si>
  <si>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</si>
  <si>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</si>
  <si>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</si>
  <si>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</si>
  <si>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</si>
  <si>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</si>
  <si>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</si>
  <si>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</si>
  <si>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</si>
  <si>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</si>
  <si>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</si>
  <si>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</si>
  <si>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</si>
  <si>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</si>
  <si>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</si>
  <si>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</si>
  <si>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</si>
  <si>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</si>
  <si>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</si>
  <si>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</si>
  <si>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</si>
  <si>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</si>
  <si>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</si>
  <si>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</si>
  <si>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</si>
  <si>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</si>
  <si>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</si>
  <si>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</si>
  <si>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</si>
  <si>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</si>
  <si>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</si>
  <si>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</si>
  <si>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</si>
  <si>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</si>
  <si>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</si>
  <si>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</si>
  <si>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</si>
  <si>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</si>
  <si>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</si>
  <si>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</si>
  <si>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</si>
  <si>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</si>
  <si>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</si>
  <si>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</si>
  <si>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</si>
  <si>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</si>
  <si>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</si>
  <si>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</si>
  <si>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</si>
  <si>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</si>
  <si>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</si>
  <si>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</si>
  <si>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</si>
  <si>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</si>
  <si>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</si>
  <si>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</si>
  <si>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</si>
  <si>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</si>
  <si>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</si>
  <si>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</si>
  <si>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</si>
  <si>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</si>
  <si>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</si>
  <si>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</si>
  <si>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</si>
  <si>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</si>
  <si>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</si>
  <si>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</si>
  <si>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</si>
  <si>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</si>
  <si>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</si>
  <si>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</si>
  <si>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</si>
  <si>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</si>
  <si>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</si>
  <si>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</si>
  <si>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</si>
  <si>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</si>
  <si>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</si>
  <si>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</si>
  <si>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</si>
  <si>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</si>
  <si>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</si>
  <si>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</si>
  <si>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</si>
  <si>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</si>
  <si>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</si>
  <si>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</si>
  <si>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</si>
  <si>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</si>
  <si>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</si>
  <si>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</si>
  <si>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</si>
  <si>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</si>
  <si>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</si>
  <si>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</si>
  <si>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</si>
  <si>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</si>
  <si>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</si>
  <si>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</si>
  <si>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</si>
  <si>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</si>
  <si>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</si>
  <si>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</si>
  <si>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</si>
  <si>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</si>
  <si>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</si>
  <si>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</si>
  <si>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</si>
  <si>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</si>
  <si>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</si>
  <si>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</si>
  <si>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</si>
  <si>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</si>
  <si>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</si>
  <si>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</si>
  <si>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</si>
  <si>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</si>
  <si>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</si>
  <si>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</si>
  <si>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</si>
  <si>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</si>
  <si>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</si>
  <si>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</si>
  <si>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</si>
  <si>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</si>
  <si>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</si>
  <si>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</si>
  <si>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</si>
  <si>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</si>
  <si>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</si>
  <si>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</si>
  <si>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</si>
  <si>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</si>
  <si>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</si>
  <si>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</si>
  <si>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</si>
  <si>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</si>
  <si>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</si>
  <si>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</si>
  <si>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</si>
  <si>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</si>
  <si>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</si>
  <si>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</si>
  <si>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</si>
  <si>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</si>
  <si>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</si>
  <si>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</si>
  <si>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</si>
  <si>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</si>
  <si>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</si>
  <si>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</si>
  <si>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</si>
  <si>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</si>
  <si>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</si>
  <si>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</si>
  <si>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</si>
  <si>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</si>
  <si>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</si>
  <si>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</si>
  <si>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</si>
  <si>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</si>
  <si>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</si>
  <si>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</si>
  <si>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</si>
  <si>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</si>
  <si>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</si>
  <si>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</si>
  <si>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</si>
  <si>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</si>
  <si>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</si>
  <si>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</si>
  <si>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</si>
  <si>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</si>
  <si>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</si>
  <si>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</si>
  <si>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</si>
  <si>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</si>
  <si>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</si>
  <si>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</si>
  <si>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</si>
  <si>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</si>
  <si>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</si>
  <si>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</si>
  <si>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</si>
  <si>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</si>
  <si>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</si>
  <si>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</si>
  <si>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</si>
  <si>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</si>
  <si>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</si>
  <si>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</si>
  <si>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</si>
  <si>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</si>
  <si>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</si>
  <si>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</si>
  <si>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</si>
  <si>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</si>
  <si>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</si>
  <si>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</si>
  <si>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</si>
  <si>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</si>
  <si>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</si>
  <si>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</si>
  <si>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</si>
  <si>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</si>
  <si>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</si>
  <si>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</si>
  <si>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</si>
  <si>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</si>
  <si>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</si>
  <si>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</si>
  <si>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</si>
  <si>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</si>
  <si>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</si>
  <si>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</si>
  <si>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</si>
  <si>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</si>
  <si>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</si>
  <si>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</si>
  <si>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</si>
  <si>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</si>
  <si>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</si>
  <si>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</si>
  <si>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</si>
  <si>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</si>
  <si>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</si>
  <si>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</si>
  <si>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</si>
  <si>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</si>
  <si>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</si>
  <si>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</si>
  <si>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</si>
  <si>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</si>
  <si>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</si>
  <si>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</si>
  <si>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</si>
  <si>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</si>
  <si>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</si>
  <si>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</si>
  <si>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</si>
  <si>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</si>
  <si>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</si>
  <si>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</si>
  <si>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</si>
  <si>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</si>
  <si>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</si>
  <si>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</si>
  <si>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</si>
  <si>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</si>
  <si>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</si>
  <si>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</si>
  <si>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</si>
  <si>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</si>
  <si>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</si>
  <si>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</si>
  <si>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</si>
  <si>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</si>
  <si>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</si>
  <si>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</si>
  <si>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</si>
  <si>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</si>
  <si>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</si>
  <si>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</si>
  <si>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</si>
  <si>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</si>
  <si>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</si>
  <si>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</si>
  <si>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</si>
  <si>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</si>
  <si>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</si>
  <si>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</si>
  <si>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</si>
  <si>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</si>
  <si>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</si>
  <si>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</si>
  <si>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</si>
  <si>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</si>
  <si>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</si>
  <si>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</si>
  <si>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</si>
  <si>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</si>
  <si>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</si>
  <si>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</si>
  <si>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</si>
  <si>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</si>
  <si>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</si>
  <si>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</si>
  <si>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</si>
  <si>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</si>
  <si>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</si>
  <si>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</si>
  <si>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</si>
  <si>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</si>
  <si>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</si>
  <si>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</si>
  <si>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</si>
  <si>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</si>
  <si>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</si>
  <si>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</si>
  <si>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</si>
  <si>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</si>
  <si>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</si>
  <si>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</si>
  <si>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</si>
  <si>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</si>
  <si>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</si>
  <si>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</si>
  <si>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</si>
  <si>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</si>
  <si>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</si>
  <si>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</si>
  <si>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</si>
  <si>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</si>
  <si>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</si>
  <si>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</si>
  <si>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</si>
  <si>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</si>
  <si>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</si>
  <si>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</si>
  <si>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</si>
  <si>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</si>
  <si>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</si>
  <si>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</si>
  <si>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</si>
  <si>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</si>
  <si>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</si>
  <si>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</si>
  <si>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</si>
  <si>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</si>
  <si>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</si>
  <si>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</si>
  <si>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</si>
  <si>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</si>
  <si>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</si>
  <si>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</si>
  <si>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</si>
  <si>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</si>
  <si>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</si>
  <si>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</si>
  <si>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</si>
  <si>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</si>
  <si>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</si>
  <si>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</si>
  <si>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</si>
  <si>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</si>
  <si>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</si>
  <si>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</si>
  <si>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</si>
  <si>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</si>
  <si>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</si>
  <si>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</si>
  <si>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</si>
  <si>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</si>
  <si>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</si>
  <si>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</si>
  <si>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</si>
  <si>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</si>
  <si>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</si>
  <si>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</si>
  <si>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</si>
  <si>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</si>
  <si>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</si>
  <si>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</si>
  <si>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</si>
  <si>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</si>
  <si>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</si>
  <si>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</si>
  <si>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</si>
  <si>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</si>
  <si>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</si>
  <si>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</si>
  <si>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</si>
  <si>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</si>
  <si>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</si>
  <si>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</si>
  <si>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</si>
  <si>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</si>
  <si>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</si>
  <si>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</si>
  <si>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</si>
  <si>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</si>
  <si>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</si>
  <si>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</si>
  <si>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</si>
  <si>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</si>
  <si>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</si>
  <si>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</si>
  <si>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</si>
  <si>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</si>
  <si>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</si>
  <si>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</si>
  <si>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</si>
  <si>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</si>
  <si>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</si>
  <si>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</si>
  <si>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</si>
  <si>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</si>
  <si>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</si>
  <si>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</si>
  <si>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</si>
  <si>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</si>
  <si>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</si>
  <si>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</si>
  <si>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</si>
  <si>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</si>
  <si>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</si>
  <si>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</si>
  <si>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</si>
  <si>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</si>
  <si>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</si>
  <si>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</si>
  <si>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</si>
  <si>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</si>
  <si>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</si>
  <si>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</si>
  <si>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</si>
  <si>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</si>
  <si>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</si>
  <si>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</si>
  <si>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</si>
  <si>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</si>
  <si>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</si>
  <si>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</si>
  <si>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</si>
  <si>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</si>
  <si>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</si>
  <si>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</si>
  <si>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</si>
  <si>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</si>
  <si>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</si>
  <si>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</si>
  <si>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</si>
  <si>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</si>
  <si>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</si>
  <si>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</si>
  <si>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</si>
  <si>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</si>
  <si>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</si>
  <si>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</si>
  <si>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</si>
  <si>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</si>
  <si>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</si>
  <si>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</si>
  <si>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</si>
  <si>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</si>
  <si>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</si>
  <si>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</si>
  <si>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</si>
  <si>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</si>
  <si>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</si>
  <si>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</si>
  <si>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</si>
  <si>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</si>
  <si>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</si>
  <si>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</si>
  <si>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</si>
  <si>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</si>
  <si>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</si>
  <si>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</si>
  <si>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</si>
  <si>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</si>
  <si>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</si>
  <si>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</si>
  <si>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</si>
  <si>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</si>
  <si>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</si>
  <si>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</si>
  <si>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</si>
  <si>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</si>
  <si>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</si>
  <si>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</si>
  <si>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</si>
  <si>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</si>
  <si>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</si>
  <si>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</si>
  <si>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</si>
  <si>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</si>
  <si>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</si>
  <si>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</si>
  <si>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</si>
  <si>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</si>
  <si>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</si>
  <si>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</si>
  <si>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</si>
  <si>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</si>
  <si>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</si>
  <si>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</si>
  <si>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</si>
  <si>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</si>
  <si>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</si>
  <si>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</si>
  <si>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</si>
  <si>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</si>
  <si>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</si>
  <si>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</si>
  <si>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</si>
  <si>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</si>
  <si>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</si>
  <si>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</si>
  <si>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</si>
  <si>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</si>
  <si>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</si>
  <si>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</si>
  <si>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</si>
  <si>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</si>
  <si>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</si>
  <si>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</si>
  <si>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</si>
  <si>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</si>
  <si>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</si>
  <si>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</si>
  <si>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</si>
  <si>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</si>
  <si>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</si>
  <si>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</si>
  <si>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</si>
  <si>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</si>
  <si>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</si>
  <si>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</si>
  <si>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</si>
  <si>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</si>
  <si>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</si>
  <si>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</si>
  <si>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</si>
  <si>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</si>
  <si>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</si>
  <si>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</si>
  <si>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</si>
  <si>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</si>
  <si>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</si>
  <si>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</si>
  <si>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</si>
  <si>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</si>
  <si>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</si>
  <si>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</si>
  <si>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</si>
  <si>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</si>
  <si>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</si>
  <si>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</si>
  <si>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</si>
  <si>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</si>
  <si>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</si>
  <si>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</si>
  <si>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</si>
  <si>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</si>
  <si>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</si>
  <si>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</si>
  <si>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</si>
  <si>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</si>
  <si>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</si>
  <si>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</si>
  <si>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</si>
  <si>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</si>
  <si>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</si>
  <si>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</si>
  <si>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</si>
  <si>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</si>
  <si>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</si>
  <si>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</si>
  <si>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</si>
  <si>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</si>
  <si>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</si>
  <si>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</si>
  <si>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</si>
  <si>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</si>
  <si>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</si>
  <si>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</si>
  <si>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</si>
  <si>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</si>
  <si>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</si>
  <si>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</si>
  <si>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</si>
  <si>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</si>
  <si>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</si>
  <si>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</si>
  <si>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</si>
  <si>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</si>
  <si>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</si>
  <si>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</si>
  <si>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</si>
  <si>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</si>
  <si>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</si>
  <si>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</si>
  <si>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</si>
  <si>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</si>
  <si>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</si>
  <si>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</si>
  <si>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</si>
  <si>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</si>
  <si>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</si>
  <si>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</si>
  <si>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</si>
  <si>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</si>
  <si>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</si>
  <si>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</si>
  <si>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</si>
  <si>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</si>
  <si>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</si>
  <si>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</si>
  <si>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</si>
  <si>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</si>
  <si>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</si>
  <si>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</si>
  <si>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</si>
  <si>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</si>
  <si>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</si>
  <si>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</si>
  <si>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</si>
  <si>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</si>
  <si>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</si>
  <si>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</si>
  <si>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</si>
  <si>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</si>
  <si>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</si>
  <si>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</si>
  <si>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</si>
  <si>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</si>
  <si>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</si>
  <si>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</si>
  <si>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</si>
  <si>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</si>
  <si>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</si>
  <si>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</si>
  <si>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</si>
  <si>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</si>
  <si>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</si>
  <si>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</si>
  <si>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</si>
  <si>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</si>
  <si>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</si>
  <si>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</si>
  <si>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</si>
  <si>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</si>
  <si>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</si>
  <si>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</si>
  <si>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</si>
  <si>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</si>
  <si>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</si>
  <si>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</si>
  <si>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</si>
  <si>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</si>
  <si>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</si>
  <si>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</si>
  <si>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</si>
  <si>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</si>
  <si>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</si>
  <si>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</si>
  <si>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</si>
  <si>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</si>
  <si>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</si>
  <si>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</si>
  <si>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</si>
  <si>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</si>
  <si>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</si>
  <si>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</si>
  <si>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</si>
  <si>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</si>
  <si>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</si>
  <si>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</si>
  <si>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</si>
  <si>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</si>
  <si>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</si>
  <si>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</si>
  <si>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</si>
  <si>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</si>
  <si>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</si>
  <si>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</si>
  <si>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</si>
  <si>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</si>
  <si>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</si>
  <si>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</si>
  <si>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</si>
  <si>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</si>
  <si>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</si>
  <si>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</si>
  <si>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</si>
  <si>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</si>
  <si>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</si>
  <si>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</si>
  <si>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</si>
  <si>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</si>
  <si>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</si>
  <si>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</si>
  <si>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</si>
  <si>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</si>
  <si>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</si>
  <si>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</si>
  <si>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</si>
  <si>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</si>
  <si>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</si>
  <si>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</si>
  <si>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</si>
  <si>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</si>
  <si>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</si>
  <si>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</si>
  <si>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</si>
  <si>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</si>
  <si>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</si>
  <si>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</si>
  <si>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</si>
  <si>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</si>
  <si>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</si>
  <si>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</si>
  <si>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</si>
  <si>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</si>
  <si>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</si>
  <si>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</si>
  <si>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</si>
  <si>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</si>
  <si>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</si>
  <si>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</si>
  <si>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</si>
  <si>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</si>
  <si>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</si>
  <si>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</si>
  <si>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</si>
  <si>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</si>
  <si>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</si>
  <si>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</si>
  <si>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</si>
  <si>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</si>
  <si>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</si>
  <si>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</si>
  <si>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</si>
  <si>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</si>
  <si>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</si>
  <si>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</si>
  <si>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</si>
  <si>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</si>
  <si>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</si>
  <si>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</si>
  <si>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</si>
  <si>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</si>
  <si>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</si>
  <si>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</si>
  <si>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</si>
  <si>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</si>
  <si>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</si>
  <si>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</si>
  <si>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</si>
  <si>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</si>
  <si>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</si>
  <si>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</si>
  <si>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</si>
  <si>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</si>
  <si>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</si>
  <si>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</si>
  <si>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</si>
  <si>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</si>
  <si>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</si>
  <si>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</si>
  <si>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</si>
  <si>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</si>
  <si>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</si>
  <si>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</si>
  <si>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</si>
  <si>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</si>
  <si>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</si>
  <si>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</si>
  <si>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</si>
  <si>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</si>
  <si>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</si>
  <si>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</si>
  <si>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</si>
  <si>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</si>
  <si>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</si>
  <si>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</si>
  <si>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</si>
  <si>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</si>
  <si>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</si>
  <si>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</si>
  <si>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</si>
  <si>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</si>
  <si>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</si>
  <si>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</si>
  <si>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</si>
  <si>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</si>
  <si>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</si>
  <si>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</si>
  <si>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</si>
  <si>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</si>
  <si>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</si>
  <si>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</si>
  <si>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</si>
  <si>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</si>
  <si>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</si>
  <si>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</si>
  <si>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</si>
  <si>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</si>
  <si>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</si>
  <si>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</si>
  <si>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</si>
  <si>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</si>
  <si>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</si>
  <si>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</si>
  <si>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</si>
  <si>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</si>
  <si>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</si>
  <si>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</si>
  <si>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</si>
  <si>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</si>
  <si>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</si>
  <si>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</si>
  <si>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</si>
  <si>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</si>
  <si>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</si>
  <si>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</si>
  <si>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</si>
  <si>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</si>
  <si>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</si>
  <si>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</si>
  <si>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</si>
  <si>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</si>
  <si>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</si>
  <si>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</si>
  <si>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</si>
  <si>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</si>
  <si>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</si>
  <si>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</si>
  <si>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</si>
  <si>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</si>
  <si>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</si>
  <si>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</si>
  <si>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</si>
  <si>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</si>
  <si>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</si>
  <si>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</si>
  <si>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</si>
  <si>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</si>
  <si>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</si>
  <si>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</si>
  <si>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</si>
  <si>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</si>
  <si>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</si>
  <si>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</si>
  <si>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</si>
  <si>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</si>
  <si>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</si>
  <si>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</si>
  <si>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</si>
  <si>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</si>
  <si>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</si>
  <si>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</si>
  <si>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</si>
  <si>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</si>
  <si>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</si>
  <si>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</si>
  <si>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</si>
  <si>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</si>
  <si>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</si>
  <si>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</si>
  <si>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</si>
  <si>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</si>
  <si>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</si>
  <si>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</si>
  <si>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</si>
  <si>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</si>
  <si>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</si>
  <si>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</si>
  <si>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</si>
  <si>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</si>
  <si>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</si>
  <si>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</si>
  <si>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</si>
  <si>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</si>
  <si>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</si>
  <si>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</si>
  <si>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</si>
  <si>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</si>
  <si>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</si>
  <si>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</si>
  <si>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</si>
  <si>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</si>
  <si>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</si>
  <si>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</si>
  <si>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</si>
  <si>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</si>
  <si>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</si>
  <si>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</si>
  <si>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</si>
  <si>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</si>
  <si>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</si>
  <si>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</si>
  <si>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</si>
  <si>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</si>
  <si>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</si>
  <si>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</si>
  <si>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</si>
  <si>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</si>
  <si>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</si>
  <si>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</si>
  <si>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</si>
  <si>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</si>
  <si>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</si>
  <si>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</si>
  <si>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</si>
  <si>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</si>
  <si>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</si>
  <si>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</si>
  <si>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</si>
  <si>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</si>
  <si>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</si>
  <si>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</si>
  <si>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</si>
  <si>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</si>
  <si>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</si>
  <si>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</si>
  <si>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</si>
  <si>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</si>
  <si>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</si>
  <si>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</si>
  <si>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</si>
  <si>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</si>
  <si>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</si>
  <si>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</si>
  <si>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</si>
  <si>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</si>
  <si>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</si>
  <si>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</si>
  <si>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</si>
  <si>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</si>
  <si>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</si>
  <si>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</si>
  <si>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</si>
  <si>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</si>
  <si>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</si>
  <si>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</si>
  <si>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</si>
  <si>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</si>
  <si>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</si>
  <si>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</si>
  <si>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</si>
  <si>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</si>
  <si>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</si>
  <si>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</si>
  <si>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</si>
  <si>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</si>
  <si>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</si>
  <si>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</si>
  <si>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</si>
  <si>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</si>
  <si>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</si>
  <si>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</si>
  <si>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</si>
  <si>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</si>
  <si>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</si>
  <si>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</si>
  <si>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</si>
  <si>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</si>
  <si>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</si>
  <si>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</si>
  <si>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</si>
  <si>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</si>
  <si>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</si>
  <si>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</si>
  <si>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</si>
  <si>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</si>
  <si>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</si>
  <si>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</si>
  <si>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</si>
  <si>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</si>
  <si>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</si>
  <si>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</si>
  <si>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</si>
  <si>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</si>
  <si>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</si>
  <si>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</si>
  <si>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</si>
  <si>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</si>
  <si>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</si>
  <si>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</si>
  <si>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</si>
  <si>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</si>
  <si>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</si>
  <si>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</si>
  <si>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</si>
  <si>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</si>
  <si>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</si>
  <si>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</si>
  <si>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</si>
  <si>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</si>
  <si>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</si>
  <si>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</si>
  <si>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</si>
  <si>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</si>
  <si>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</si>
  <si>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</si>
  <si>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</si>
  <si>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</si>
  <si>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</si>
  <si>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</si>
  <si>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</si>
  <si>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</si>
  <si>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</si>
  <si>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</si>
  <si>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</si>
  <si>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</si>
  <si>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</si>
  <si>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</si>
  <si>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</si>
  <si>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</si>
  <si>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</si>
  <si>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</si>
  <si>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</si>
  <si>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</si>
  <si>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</si>
  <si>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</si>
  <si>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</si>
  <si>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</si>
  <si>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</si>
  <si>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</si>
  <si>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</si>
  <si>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</si>
  <si>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</si>
  <si>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</si>
  <si>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</si>
  <si>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</si>
  <si>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</si>
  <si>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</si>
  <si>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</si>
  <si>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</si>
  <si>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</si>
  <si>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</si>
  <si>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</si>
  <si>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</si>
  <si>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</si>
  <si>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</si>
  <si>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</si>
  <si>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</si>
  <si>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</si>
  <si>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</si>
  <si>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</si>
  <si>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</si>
  <si>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</si>
  <si>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</si>
  <si>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</si>
  <si>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</si>
  <si>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</si>
  <si>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</si>
  <si>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</si>
  <si>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</si>
  <si>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</si>
  <si>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</si>
  <si>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</si>
  <si>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</si>
  <si>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</si>
  <si>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</si>
  <si>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</si>
  <si>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</si>
  <si>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</si>
  <si>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</si>
  <si>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</si>
  <si>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</si>
  <si>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</si>
  <si>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</si>
  <si>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</si>
  <si>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</si>
  <si>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</si>
  <si>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</si>
  <si>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</si>
  <si>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</si>
  <si>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</si>
  <si>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</si>
  <si>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</si>
  <si>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</si>
  <si>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</si>
  <si>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</si>
  <si>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</si>
  <si>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</si>
  <si>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</si>
  <si>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</si>
  <si>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</si>
  <si>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</si>
  <si>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</si>
  <si>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</si>
  <si>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</si>
  <si>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</si>
  <si>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</si>
  <si>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</si>
  <si>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</si>
  <si>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</si>
  <si>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</si>
  <si>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</si>
  <si>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</si>
  <si>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</si>
  <si>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</si>
  <si>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</si>
  <si>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</si>
  <si>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</si>
  <si>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</si>
  <si>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</si>
  <si>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</si>
  <si>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</si>
  <si>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</si>
  <si>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</si>
  <si>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</si>
  <si>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</si>
  <si>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</si>
  <si>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</si>
  <si>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</si>
  <si>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</si>
  <si>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</si>
  <si>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</si>
  <si>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</si>
  <si>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</si>
  <si>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</si>
  <si>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</si>
  <si>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</si>
  <si>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</si>
  <si>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</si>
  <si>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</si>
  <si>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</si>
  <si>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</si>
  <si>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</si>
  <si>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</si>
  <si>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</si>
  <si>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</si>
  <si>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</si>
  <si>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</si>
  <si>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</si>
  <si>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</si>
  <si>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</si>
  <si>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</si>
  <si>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</si>
  <si>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</si>
  <si>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</si>
  <si>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</si>
  <si>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</si>
  <si>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</si>
  <si>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</si>
  <si>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</si>
  <si>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</si>
  <si>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</si>
  <si>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</si>
  <si>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</si>
  <si>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</si>
  <si>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</si>
  <si>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</si>
  <si>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</si>
  <si>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</si>
  <si>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</si>
  <si>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</si>
  <si>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</si>
  <si>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</si>
  <si>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</si>
  <si>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</si>
  <si>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</si>
  <si>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</si>
  <si>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</si>
  <si>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</si>
  <si>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</si>
  <si>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</si>
  <si>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</si>
  <si>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</si>
  <si>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</si>
  <si>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</si>
  <si>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</si>
  <si>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</si>
  <si>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</si>
  <si>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</si>
  <si>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</si>
  <si>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</si>
  <si>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</si>
  <si>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</si>
  <si>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</si>
  <si>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</si>
  <si>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</si>
  <si>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</si>
  <si>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</si>
  <si>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</si>
  <si>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</si>
  <si>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</si>
  <si>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</si>
  <si>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</si>
  <si>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</si>
  <si>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</si>
  <si>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</si>
  <si>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</si>
  <si>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</si>
  <si>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</si>
  <si>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</si>
  <si>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</si>
  <si>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</si>
  <si>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</si>
  <si>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</si>
  <si>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</si>
  <si>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</si>
  <si>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</si>
  <si>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</si>
  <si>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</si>
  <si>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</si>
  <si>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</si>
  <si>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</si>
  <si>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</si>
  <si>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</si>
  <si>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</si>
  <si>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</si>
  <si>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</si>
  <si>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</si>
  <si>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</si>
  <si>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</si>
  <si>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</si>
  <si>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</si>
  <si>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</si>
  <si>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</si>
  <si>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</si>
  <si>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</si>
  <si>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</si>
  <si>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</si>
  <si>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</si>
  <si>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</si>
  <si>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</si>
  <si>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</si>
  <si>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</si>
  <si>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</si>
  <si>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</si>
  <si>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</si>
  <si>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</si>
  <si>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</si>
  <si>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</si>
  <si>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</si>
  <si>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</si>
  <si>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</si>
  <si>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</si>
  <si>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</si>
  <si>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</si>
  <si>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</si>
  <si>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</si>
  <si>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</si>
  <si>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</si>
  <si>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</si>
  <si>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</si>
  <si>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</si>
  <si>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</si>
  <si>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</si>
  <si>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</si>
  <si>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</si>
  <si>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</si>
  <si>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</si>
  <si>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</si>
  <si>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</si>
  <si>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</si>
  <si>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</si>
  <si>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</si>
  <si>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</si>
  <si>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</si>
  <si>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</si>
  <si>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</si>
  <si>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</si>
  <si>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</si>
  <si>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</si>
  <si>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</si>
  <si>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</si>
  <si>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</si>
  <si>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</si>
  <si>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</si>
  <si>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</si>
  <si>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</si>
  <si>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</si>
  <si>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</si>
  <si>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</si>
  <si>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</si>
  <si>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</si>
  <si>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</si>
  <si>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</si>
  <si>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</si>
  <si>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</si>
  <si>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</si>
  <si>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</si>
  <si>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</si>
  <si>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</si>
  <si>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</si>
  <si>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</si>
  <si>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</si>
  <si>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</si>
  <si>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</si>
  <si>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</si>
  <si>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</si>
  <si>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</si>
  <si>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</si>
  <si>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</si>
  <si>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</si>
  <si>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</si>
  <si>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</si>
  <si>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</si>
  <si>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</si>
  <si>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</si>
  <si>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</si>
  <si>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</si>
  <si>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</si>
  <si>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</si>
  <si>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</si>
  <si>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</si>
  <si>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</si>
  <si>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</si>
  <si>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</si>
  <si>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</si>
  <si>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</si>
  <si>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</si>
  <si>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</si>
  <si>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</si>
  <si>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</si>
  <si>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</si>
  <si>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</si>
  <si>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</si>
  <si>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</si>
  <si>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</si>
  <si>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</si>
  <si>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</si>
  <si>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</si>
  <si>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</si>
  <si>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</si>
  <si>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</si>
  <si>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</si>
  <si>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</si>
  <si>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</si>
  <si>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</si>
  <si>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</si>
  <si>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</si>
  <si>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</si>
  <si>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</si>
  <si>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</si>
  <si>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</si>
  <si>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</si>
  <si>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</si>
  <si>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</si>
  <si>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</si>
  <si>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</si>
  <si>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</si>
  <si>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</si>
  <si>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</si>
  <si>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</si>
  <si>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</si>
  <si>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</si>
  <si>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</si>
  <si>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</si>
  <si>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</si>
  <si>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</si>
  <si>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</si>
  <si>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</si>
  <si>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</si>
  <si>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</si>
  <si>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</si>
  <si>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</si>
  <si>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</si>
  <si>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</si>
  <si>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</si>
  <si>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</si>
  <si>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</si>
  <si>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</si>
  <si>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</si>
  <si>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</si>
  <si>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</si>
  <si>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</si>
  <si>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</si>
  <si>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</si>
  <si>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</si>
  <si>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</si>
  <si>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</si>
  <si>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</si>
  <si>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</si>
  <si>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</si>
  <si>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</si>
  <si>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</si>
  <si>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</si>
  <si>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</si>
  <si>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</si>
  <si>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</si>
  <si>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</si>
  <si>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</si>
  <si>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</si>
  <si>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</si>
  <si>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</si>
  <si>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</si>
  <si>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</si>
  <si>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</si>
  <si>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</si>
  <si>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</si>
  <si>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</si>
  <si>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</si>
  <si>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</si>
  <si>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</si>
  <si>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</si>
  <si>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</si>
  <si>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</si>
  <si>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</si>
  <si>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</si>
  <si>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</si>
  <si>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</si>
  <si>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</si>
  <si>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</si>
  <si>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</si>
  <si>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</si>
  <si>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</si>
  <si>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</si>
  <si>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</si>
  <si>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</si>
  <si>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</si>
  <si>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</si>
  <si>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</si>
  <si>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</si>
  <si>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</si>
  <si>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</si>
  <si>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</si>
  <si>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</si>
  <si>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</si>
  <si>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</si>
  <si>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</si>
  <si>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</si>
  <si>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</si>
  <si>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</si>
  <si>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</si>
  <si>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</si>
  <si>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</si>
  <si>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</si>
  <si>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</si>
  <si>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</si>
  <si>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</si>
  <si>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</si>
  <si>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</si>
  <si>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</si>
  <si>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</si>
  <si>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</si>
  <si>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</si>
  <si>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</si>
  <si>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</si>
  <si>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</si>
  <si>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</si>
  <si>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</si>
  <si>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</si>
  <si>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</si>
  <si>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</si>
  <si>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</si>
  <si>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</si>
  <si>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</si>
  <si>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</si>
  <si>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</si>
  <si>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</si>
  <si>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</si>
  <si>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</si>
  <si>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</si>
  <si>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</si>
  <si>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</si>
  <si>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</si>
  <si>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</si>
  <si>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</si>
  <si>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</si>
  <si>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</si>
  <si>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</si>
  <si>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</si>
  <si>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</si>
  <si>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</si>
  <si>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</si>
  <si>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</si>
  <si>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</si>
  <si>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</si>
  <si>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</si>
  <si>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</si>
  <si>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</si>
  <si>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</si>
  <si>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</si>
  <si>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</si>
  <si>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</si>
  <si>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</si>
  <si>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</si>
  <si>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</si>
  <si>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</si>
  <si>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</si>
  <si>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</si>
  <si>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</si>
  <si>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</si>
  <si>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</si>
  <si>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</si>
  <si>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</si>
  <si>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</si>
  <si>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</si>
  <si>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</si>
  <si>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</si>
  <si>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</si>
  <si>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</si>
  <si>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</si>
  <si>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</si>
  <si>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</si>
  <si>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</si>
  <si>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</si>
  <si>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</si>
  <si>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</si>
  <si>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</si>
  <si>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</si>
  <si>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</si>
  <si>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</si>
  <si>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</si>
  <si>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</si>
  <si>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</si>
  <si>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</si>
  <si>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</si>
  <si>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</si>
  <si>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</si>
  <si>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</si>
  <si>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</si>
  <si>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</si>
  <si>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</si>
  <si>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</si>
  <si>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</si>
  <si>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</si>
  <si>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</si>
  <si>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</si>
  <si>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</si>
  <si>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</si>
  <si>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</si>
  <si>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</si>
  <si>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</si>
  <si>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</si>
  <si>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</si>
  <si>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</si>
  <si>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</si>
  <si>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</si>
  <si>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</si>
  <si>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</si>
  <si>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</si>
  <si>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</si>
  <si>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</si>
  <si>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</si>
  <si>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</si>
  <si>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</si>
  <si>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</si>
  <si>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</si>
  <si>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</si>
  <si>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</si>
  <si>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</si>
  <si>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</si>
  <si>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</si>
  <si>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</si>
  <si>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</si>
  <si>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</si>
  <si>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</si>
  <si>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</si>
  <si>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</si>
  <si>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</si>
  <si>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</si>
  <si>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</si>
  <si>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</si>
  <si>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</si>
  <si>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</si>
  <si>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</si>
  <si>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</si>
  <si>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</si>
  <si>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</si>
  <si>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</si>
  <si>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</si>
  <si>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</si>
  <si>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</si>
  <si>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</si>
  <si>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</si>
  <si>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</si>
  <si>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</si>
  <si>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</si>
  <si>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</si>
  <si>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</si>
  <si>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</si>
  <si>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</si>
  <si>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</si>
  <si>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</si>
  <si>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</si>
  <si>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</si>
  <si>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</si>
  <si>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</si>
  <si>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</si>
  <si>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</si>
  <si>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</si>
  <si>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</si>
  <si>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</si>
  <si>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</si>
  <si>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</si>
  <si>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</si>
  <si>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</si>
  <si>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</si>
  <si>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</si>
  <si>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</si>
  <si>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</si>
  <si>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</si>
  <si>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</si>
  <si>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</si>
  <si>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</si>
  <si>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</si>
  <si>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</si>
  <si>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</si>
  <si>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</si>
  <si>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</si>
  <si>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</si>
  <si>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</si>
  <si>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</si>
  <si>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</si>
  <si>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</si>
  <si>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</si>
  <si>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</si>
  <si>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</si>
  <si>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</si>
  <si>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</si>
  <si>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</si>
  <si>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</si>
  <si>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</si>
  <si>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</si>
  <si>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</si>
  <si>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</si>
  <si>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</si>
  <si>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</si>
  <si>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</si>
  <si>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</si>
  <si>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</si>
  <si>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</si>
  <si>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</si>
  <si>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</si>
  <si>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</si>
  <si>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</si>
  <si>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</si>
  <si>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</si>
  <si>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</si>
  <si>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</si>
  <si>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</si>
  <si>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</si>
  <si>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</si>
  <si>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</si>
  <si>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</si>
  <si>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</si>
  <si>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</si>
  <si>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</si>
  <si>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</si>
  <si>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</si>
  <si>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</si>
  <si>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</si>
  <si>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</si>
  <si>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</si>
  <si>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</si>
  <si>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</si>
  <si>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</si>
  <si>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</si>
  <si>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</si>
  <si>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</si>
  <si>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</si>
  <si>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</si>
  <si>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</si>
  <si>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</si>
  <si>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</si>
  <si>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</si>
  <si>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</si>
  <si>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</si>
  <si>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</si>
  <si>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</si>
  <si>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</si>
  <si>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</si>
  <si>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</si>
  <si>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</si>
  <si>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</si>
  <si>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</si>
  <si>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</si>
  <si>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</si>
  <si>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</si>
  <si>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</si>
  <si>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</si>
  <si>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</si>
  <si>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</si>
  <si>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</si>
  <si>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</si>
  <si>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</si>
  <si>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</si>
  <si>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</si>
  <si>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</si>
  <si>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</si>
  <si>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</si>
  <si>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</si>
  <si>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</si>
  <si>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</si>
  <si>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</si>
  <si>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</si>
  <si>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</si>
  <si>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</si>
  <si>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</si>
  <si>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</si>
  <si>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</si>
  <si>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</si>
  <si>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</si>
  <si>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</si>
  <si>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</si>
  <si>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</si>
  <si>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</si>
  <si>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</si>
  <si>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</si>
  <si>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</si>
  <si>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</si>
  <si>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</si>
  <si>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</si>
  <si>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</si>
  <si>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</si>
  <si>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</si>
  <si>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</si>
  <si>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</si>
  <si>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</si>
  <si>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</si>
  <si>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</si>
  <si>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</si>
  <si>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</si>
  <si>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</si>
  <si>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</si>
  <si>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</si>
  <si>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</si>
  <si>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</si>
  <si>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</si>
  <si>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</si>
  <si>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</si>
  <si>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</si>
  <si>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</si>
  <si>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</si>
  <si>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</si>
  <si>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</si>
  <si>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</si>
  <si>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</si>
  <si>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</si>
  <si>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</si>
  <si>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</si>
  <si>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</si>
  <si>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</si>
  <si>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</si>
  <si>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</si>
  <si>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</si>
  <si>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</si>
  <si>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</si>
  <si>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</si>
  <si>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</si>
  <si>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</si>
  <si>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</si>
  <si>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</si>
  <si>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</si>
  <si>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</si>
  <si>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</si>
  <si>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</si>
  <si>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</si>
  <si>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</si>
  <si>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</si>
  <si>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</si>
  <si>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</si>
  <si>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</si>
  <si>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</si>
  <si>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</si>
  <si>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</si>
  <si>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</si>
  <si>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</si>
  <si>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</si>
  <si>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</si>
  <si>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</si>
  <si>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</si>
  <si>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</si>
  <si>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</si>
  <si>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</si>
  <si>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</si>
  <si>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</si>
  <si>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</si>
  <si>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</si>
  <si>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</si>
  <si>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</si>
  <si>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</si>
  <si>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</si>
  <si>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</si>
  <si>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</si>
  <si>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</si>
  <si>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</si>
  <si>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</si>
  <si>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</si>
  <si>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</si>
  <si>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</si>
  <si>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</si>
  <si>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</si>
  <si>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</si>
  <si>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</si>
  <si>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</si>
  <si>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</si>
  <si>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</si>
  <si>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</si>
  <si>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</si>
  <si>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</si>
  <si>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</si>
  <si>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</si>
  <si>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</si>
  <si>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</si>
  <si>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</si>
  <si>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</si>
  <si>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</si>
  <si>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</si>
  <si>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</si>
  <si>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</si>
  <si>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</si>
  <si>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</si>
  <si>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</si>
  <si>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</si>
  <si>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</si>
  <si>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</si>
  <si>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</si>
  <si>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</si>
  <si>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</si>
  <si>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</si>
  <si>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</si>
  <si>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</si>
  <si>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</si>
  <si>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</si>
  <si>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</si>
  <si>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</si>
  <si>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</si>
  <si>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</si>
  <si>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</si>
  <si>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</si>
  <si>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</si>
  <si>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</si>
  <si>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</si>
  <si>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</si>
  <si>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</si>
  <si>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</si>
  <si>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</si>
  <si>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</si>
  <si>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</si>
  <si>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</si>
  <si>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</si>
  <si>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</si>
  <si>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</si>
  <si>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</si>
  <si>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</si>
  <si>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</si>
  <si>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</si>
  <si>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</si>
  <si>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</si>
  <si>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</si>
  <si>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</si>
  <si>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</si>
  <si>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</si>
  <si>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</si>
  <si>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</si>
  <si>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</si>
  <si>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</si>
  <si>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</si>
  <si>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</si>
  <si>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</si>
  <si>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</si>
  <si>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</si>
  <si>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</si>
  <si>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</si>
  <si>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</si>
  <si>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</si>
  <si>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</si>
  <si>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</si>
  <si>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</si>
  <si>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</si>
  <si>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</si>
  <si>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</si>
  <si>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</si>
  <si>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</si>
  <si>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</si>
  <si>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</si>
  <si>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</si>
  <si>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</si>
  <si>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</si>
  <si>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</si>
  <si>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</si>
  <si>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</si>
  <si>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</si>
  <si>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</si>
  <si>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</si>
  <si>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</si>
  <si>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</si>
  <si>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</si>
  <si>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</si>
  <si>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</si>
  <si>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</si>
  <si>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</si>
  <si>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</si>
  <si>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</si>
  <si>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</si>
  <si>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</si>
  <si>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</si>
  <si>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</si>
  <si>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</si>
  <si>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</si>
  <si>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</si>
  <si>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</si>
  <si>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</si>
  <si>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</si>
  <si>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</si>
  <si>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</si>
  <si>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</si>
  <si>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</si>
  <si>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</si>
  <si>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</si>
  <si>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</si>
  <si>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</si>
  <si>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</si>
  <si>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</si>
  <si>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</si>
  <si>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</si>
  <si>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</si>
  <si>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</si>
  <si>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</si>
  <si>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</si>
  <si>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</si>
  <si>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</si>
  <si>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</si>
  <si>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</si>
  <si>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</si>
  <si>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</si>
  <si>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</si>
  <si>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</si>
  <si>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</si>
  <si>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</si>
  <si>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</si>
  <si>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</si>
  <si>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</si>
  <si>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</si>
  <si>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</si>
  <si>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</si>
  <si>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</si>
  <si>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</si>
  <si>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</si>
  <si>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</si>
  <si>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</si>
  <si>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</si>
  <si>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</si>
  <si>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</si>
  <si>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</si>
  <si>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</si>
  <si>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</si>
  <si>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</si>
  <si>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</si>
  <si>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</si>
  <si>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</si>
  <si>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</si>
  <si>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</si>
  <si>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</si>
  <si>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</si>
  <si>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</si>
  <si>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</si>
  <si>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</si>
  <si>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</si>
  <si>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</si>
  <si>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</si>
  <si>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</si>
  <si>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</si>
  <si>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</si>
  <si>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</si>
  <si>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</si>
  <si>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</si>
  <si>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</si>
  <si>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</si>
  <si>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</si>
  <si>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</si>
  <si>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</si>
  <si>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</si>
  <si>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</si>
  <si>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</si>
  <si>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</si>
  <si>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</si>
  <si>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</si>
  <si>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</si>
  <si>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</si>
  <si>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</si>
  <si>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</si>
  <si>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</si>
  <si>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</si>
  <si>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</si>
  <si>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</si>
  <si>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</si>
  <si>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</si>
  <si>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</si>
  <si>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</si>
  <si>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</si>
  <si>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</si>
  <si>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</si>
  <si>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</si>
  <si>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</si>
  <si>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</si>
  <si>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</si>
  <si>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</si>
  <si>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</si>
  <si>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</si>
  <si>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</si>
  <si>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</si>
  <si>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</si>
  <si>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</si>
  <si>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</si>
  <si>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</si>
  <si>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</si>
  <si>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</si>
  <si>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</si>
  <si>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</si>
  <si>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</si>
  <si>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</si>
  <si>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</si>
  <si>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</si>
  <si>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</si>
  <si>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</si>
  <si>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</si>
  <si>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</si>
  <si>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</si>
  <si>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</si>
  <si>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</si>
  <si>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</si>
  <si>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</si>
  <si>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</si>
  <si>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</si>
  <si>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</si>
  <si>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</si>
  <si>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</si>
  <si>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</si>
  <si>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</si>
  <si>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</si>
  <si>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</si>
  <si>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</si>
  <si>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</si>
  <si>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</si>
  <si>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</si>
  <si>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</si>
  <si>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</si>
  <si>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</si>
  <si>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</si>
  <si>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</si>
  <si>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</si>
  <si>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</si>
  <si>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</si>
  <si>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</si>
  <si>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</si>
  <si>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</si>
  <si>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</si>
  <si>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</si>
  <si>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</si>
  <si>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</si>
  <si>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</si>
  <si>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</si>
  <si>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</si>
  <si>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</si>
  <si>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</si>
  <si>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</si>
  <si>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</si>
  <si>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</si>
  <si>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</si>
  <si>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</si>
  <si>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</si>
  <si>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</si>
  <si>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</si>
  <si>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</si>
  <si>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</si>
  <si>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</si>
  <si>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</si>
  <si>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</si>
  <si>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</si>
  <si>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</si>
  <si>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</si>
  <si>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</si>
  <si>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</si>
  <si>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</si>
  <si>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</si>
  <si>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</si>
  <si>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</si>
  <si>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</si>
  <si>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</si>
  <si>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</si>
  <si>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</si>
  <si>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</si>
  <si>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</si>
  <si>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</si>
  <si>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</si>
  <si>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</si>
  <si>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</si>
  <si>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</si>
  <si>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</si>
  <si>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</si>
  <si>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</si>
  <si>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</si>
  <si>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</si>
  <si>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</si>
  <si>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</si>
  <si>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</si>
  <si>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</si>
  <si>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</si>
  <si>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</si>
  <si>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</si>
  <si>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</si>
  <si>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</si>
  <si>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</si>
  <si>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</si>
  <si>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</si>
  <si>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</si>
  <si>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</si>
  <si>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</si>
  <si>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</si>
  <si>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</si>
  <si>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</si>
  <si>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</si>
  <si>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</si>
  <si>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</si>
  <si>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</si>
  <si>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</si>
  <si>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</si>
  <si>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</si>
  <si>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</si>
  <si>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</si>
  <si>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</si>
  <si>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</si>
  <si>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</si>
  <si>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</si>
  <si>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</si>
  <si>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</si>
  <si>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</si>
  <si>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</si>
  <si>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</si>
  <si>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</si>
  <si>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</si>
  <si>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</si>
  <si>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</si>
  <si>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</si>
  <si>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</si>
  <si>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</si>
  <si>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</si>
  <si>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</si>
  <si>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</si>
  <si>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</si>
  <si>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</si>
  <si>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</si>
  <si>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</si>
  <si>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</si>
  <si>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</si>
  <si>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</si>
  <si>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</si>
  <si>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</si>
  <si>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</si>
  <si>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</si>
  <si>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</si>
  <si>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</si>
  <si>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</si>
  <si>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</si>
  <si>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</si>
  <si>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</si>
  <si>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</si>
  <si>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</si>
  <si>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</si>
  <si>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</si>
  <si>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</si>
  <si>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</si>
  <si>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</si>
  <si>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</si>
  <si>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</si>
  <si>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</si>
  <si>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</si>
  <si>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</si>
  <si>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</si>
  <si>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</si>
  <si>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</si>
  <si>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</si>
  <si>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</si>
  <si>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</si>
  <si>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</si>
  <si>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</si>
  <si>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</si>
  <si>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</si>
  <si>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</si>
  <si>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</si>
  <si>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</si>
  <si>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</si>
  <si>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</si>
  <si>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</si>
  <si>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</si>
  <si>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</si>
  <si>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</si>
  <si>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</si>
  <si>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</si>
  <si>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</si>
  <si>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</si>
  <si>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</si>
  <si>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</si>
  <si>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</si>
  <si>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</si>
  <si>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</si>
  <si>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</si>
  <si>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</si>
  <si>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</si>
  <si>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</si>
  <si>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</si>
  <si>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</si>
  <si>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</si>
  <si>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</si>
  <si>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</si>
  <si>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</si>
  <si>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</si>
  <si>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</si>
  <si>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</si>
  <si>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</si>
  <si>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</si>
  <si>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</si>
  <si>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</si>
  <si>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</si>
  <si>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</si>
  <si>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</si>
  <si>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</si>
  <si>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</si>
  <si>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</si>
  <si>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</si>
  <si>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</si>
  <si>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</si>
  <si>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</si>
  <si>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</si>
  <si>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</si>
  <si>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</si>
  <si>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</si>
  <si>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</si>
  <si>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</si>
  <si>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</si>
  <si>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</si>
  <si>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</si>
  <si>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</si>
  <si>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</si>
  <si>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</si>
  <si>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</si>
  <si>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</si>
  <si>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</si>
  <si>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</si>
  <si>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</si>
  <si>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</si>
  <si>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</si>
  <si>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</si>
  <si>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</si>
  <si>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</si>
  <si>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</si>
  <si>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</si>
  <si>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</si>
  <si>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</si>
  <si>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</si>
  <si>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</si>
  <si>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</si>
  <si>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</si>
  <si>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</si>
  <si>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</si>
  <si>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</si>
  <si>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</si>
  <si>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</si>
  <si>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</si>
  <si>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</si>
  <si>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</si>
  <si>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</si>
  <si>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</si>
  <si>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</si>
  <si>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</si>
  <si>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</si>
  <si>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</si>
  <si>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</si>
  <si>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</si>
  <si>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</si>
  <si>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</si>
  <si>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</si>
  <si>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</si>
  <si>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</si>
  <si>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</si>
  <si>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</si>
  <si>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</si>
  <si>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</si>
  <si>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</si>
  <si>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</si>
  <si>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</si>
  <si>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</si>
  <si>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</si>
  <si>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</si>
  <si>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</si>
  <si>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</si>
  <si>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</si>
  <si>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</si>
  <si>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</si>
  <si>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</si>
  <si>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</si>
  <si>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</si>
  <si>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</si>
  <si>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</si>
  <si>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</si>
  <si>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</si>
  <si>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</si>
  <si>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</si>
  <si>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</si>
  <si>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</si>
  <si>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</si>
  <si>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</si>
  <si>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</si>
  <si>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</si>
  <si>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</si>
  <si>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</si>
  <si>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</si>
  <si>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</si>
  <si>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</si>
  <si>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</si>
  <si>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</si>
  <si>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</si>
  <si>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</si>
  <si>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</si>
  <si>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</si>
  <si>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</si>
  <si>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</si>
  <si>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</si>
  <si>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</si>
  <si>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</si>
  <si>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</si>
  <si>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</si>
  <si>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</si>
  <si>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</si>
  <si>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</si>
  <si>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</si>
  <si>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</si>
  <si>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</si>
  <si>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</si>
  <si>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</si>
  <si>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</si>
  <si>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</si>
  <si>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</si>
  <si>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</si>
  <si>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</si>
  <si>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</si>
  <si>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</si>
  <si>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</si>
  <si>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</si>
  <si>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</si>
  <si>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</si>
  <si>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</si>
  <si>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</si>
  <si>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</si>
  <si>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</si>
  <si>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</si>
  <si>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</si>
  <si>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</si>
  <si>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</si>
  <si>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</si>
  <si>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</si>
  <si>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</si>
  <si>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</si>
  <si>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</si>
  <si>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</si>
  <si>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</si>
  <si>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</si>
  <si>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</si>
  <si>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</si>
  <si>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</si>
  <si>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</si>
  <si>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</si>
  <si>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</si>
  <si>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</si>
  <si>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</si>
  <si>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</si>
  <si>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</si>
  <si>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</si>
  <si>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</si>
  <si>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</si>
  <si>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</si>
  <si>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</si>
  <si>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</si>
  <si>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</si>
  <si>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</si>
  <si>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</si>
  <si>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</si>
  <si>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</si>
  <si>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</si>
  <si>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</si>
  <si>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</si>
  <si>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</si>
  <si>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</si>
  <si>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</si>
  <si>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</si>
  <si>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</si>
  <si>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</si>
  <si>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</si>
  <si>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</si>
  <si>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</si>
  <si>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</si>
  <si>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</si>
  <si>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</si>
  <si>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</si>
  <si>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</si>
  <si>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</si>
  <si>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</si>
  <si>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</si>
  <si>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</si>
  <si>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</si>
  <si>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</si>
  <si>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</si>
  <si>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</si>
  <si>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</si>
  <si>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</si>
  <si>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</si>
  <si>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</si>
  <si>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</si>
  <si>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</si>
  <si>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</si>
  <si>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</si>
  <si>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</si>
  <si>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</si>
  <si>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</si>
  <si>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</si>
  <si>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</si>
  <si>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</si>
  <si>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</si>
  <si>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</si>
  <si>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</si>
  <si>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</si>
  <si>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</si>
  <si>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</si>
  <si>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</si>
  <si>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</si>
  <si>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</si>
  <si>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</si>
  <si>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</si>
  <si>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</si>
  <si>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</si>
  <si>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</si>
  <si>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</si>
  <si>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</si>
  <si>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</si>
  <si>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</si>
  <si>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</si>
  <si>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</si>
  <si>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</si>
  <si>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</si>
  <si>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</si>
  <si>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</si>
  <si>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</si>
  <si>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</si>
  <si>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</si>
  <si>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</si>
  <si>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</si>
  <si>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</si>
  <si>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</si>
  <si>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</si>
  <si>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</si>
  <si>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</si>
  <si>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</si>
  <si>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</si>
  <si>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</si>
  <si>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</si>
  <si>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</si>
  <si>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</si>
  <si>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</si>
  <si>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</si>
  <si>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</si>
  <si>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</si>
  <si>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</si>
  <si>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</si>
  <si>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</si>
  <si>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</si>
  <si>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</si>
  <si>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</si>
  <si>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</si>
  <si>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</si>
  <si>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</si>
  <si>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</si>
  <si>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</si>
  <si>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</si>
  <si>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</si>
  <si>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</si>
  <si>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</si>
  <si>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</si>
  <si>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</si>
  <si>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</si>
  <si>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</si>
  <si>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</si>
  <si>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</si>
  <si>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</si>
  <si>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</si>
  <si>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</si>
  <si>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</si>
  <si>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</si>
  <si>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</si>
  <si>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</si>
  <si>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</si>
  <si>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</si>
  <si>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</si>
  <si>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</si>
  <si>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</si>
  <si>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</si>
  <si>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</si>
  <si>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</si>
  <si>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</si>
  <si>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</si>
  <si>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</si>
  <si>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</si>
  <si>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</si>
  <si>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</si>
  <si>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</si>
  <si>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</si>
  <si>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</si>
  <si>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</si>
  <si>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</si>
  <si>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</si>
  <si>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</si>
  <si>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</si>
  <si>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</si>
  <si>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</si>
  <si>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</si>
  <si>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</si>
  <si>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</si>
  <si>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</si>
  <si>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</si>
  <si>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</si>
  <si>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</si>
  <si>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</si>
  <si>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</si>
  <si>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</si>
  <si>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</si>
  <si>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</si>
  <si>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</si>
  <si>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</si>
  <si>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</si>
  <si>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</si>
  <si>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</si>
  <si>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</si>
  <si>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</si>
  <si>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</si>
  <si>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</si>
  <si>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</si>
  <si>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</si>
  <si>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</si>
  <si>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</si>
  <si>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</si>
  <si>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</si>
  <si>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</si>
  <si>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</si>
  <si>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</si>
  <si>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</si>
  <si>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</si>
  <si>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</si>
  <si>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</si>
  <si>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</si>
  <si>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</si>
  <si>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</si>
  <si>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</si>
  <si>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</si>
  <si>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</si>
  <si>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</si>
  <si>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</si>
  <si>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</si>
  <si>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</si>
  <si>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</si>
  <si>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</si>
  <si>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</si>
  <si>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</si>
  <si>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</si>
  <si>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</si>
  <si>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</si>
  <si>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</si>
  <si>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</si>
  <si>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</si>
  <si>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</si>
  <si>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</si>
  <si>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</si>
  <si>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</si>
  <si>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</si>
  <si>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</si>
  <si>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</si>
  <si>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</si>
  <si>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</si>
  <si>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</si>
  <si>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</si>
  <si>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</si>
  <si>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</si>
  <si>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</si>
  <si>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</si>
  <si>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</si>
  <si>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</si>
  <si>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</si>
  <si>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</si>
  <si>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</si>
  <si>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</si>
  <si>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</si>
  <si>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</si>
  <si>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</si>
  <si>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</si>
  <si>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</si>
  <si>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</si>
  <si>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</si>
  <si>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</si>
  <si>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</si>
  <si>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</si>
  <si>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</si>
  <si>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</si>
  <si>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</si>
  <si>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</si>
  <si>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</si>
  <si>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</si>
  <si>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</si>
  <si>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</si>
  <si>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</si>
  <si>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</si>
  <si>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</si>
  <si>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</si>
  <si>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</si>
  <si>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</si>
  <si>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</si>
  <si>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</si>
  <si>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</si>
  <si>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</si>
  <si>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</si>
  <si>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</si>
  <si>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</si>
  <si>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</si>
  <si>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</si>
  <si>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</si>
  <si>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</si>
  <si>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</si>
  <si>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</si>
  <si>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</si>
  <si>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</si>
  <si>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</si>
  <si>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</si>
  <si>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</si>
  <si>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</si>
  <si>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</si>
  <si>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</si>
  <si>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</si>
  <si>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</si>
  <si>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</si>
  <si>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</si>
  <si>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</si>
  <si>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</si>
  <si>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</si>
  <si>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</si>
  <si>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</si>
  <si>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</si>
  <si>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</si>
  <si>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</si>
  <si>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</si>
  <si>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</si>
  <si>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</si>
  <si>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</si>
  <si>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</si>
  <si>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</si>
  <si>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</si>
  <si>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</si>
  <si>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</si>
  <si>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</si>
  <si>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</si>
  <si>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</si>
  <si>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</si>
  <si>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</si>
  <si>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</si>
  <si>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</si>
  <si>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</si>
  <si>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</si>
  <si>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</si>
  <si>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</si>
  <si>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</si>
  <si>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</si>
  <si>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</si>
  <si>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</si>
  <si>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</si>
  <si>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</si>
  <si>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</si>
  <si>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</si>
  <si>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</si>
  <si>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</si>
  <si>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</si>
  <si>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</si>
  <si>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</si>
  <si>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</si>
  <si>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</si>
  <si>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</si>
  <si>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</si>
  <si>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</si>
  <si>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</si>
  <si>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</si>
  <si>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</si>
  <si>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</si>
  <si>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</si>
  <si>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</si>
  <si>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</si>
  <si>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</si>
  <si>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</si>
  <si>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</si>
  <si>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</si>
  <si>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</si>
  <si>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</si>
  <si>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</si>
  <si>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</si>
  <si>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</si>
  <si>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</si>
  <si>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</si>
  <si>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</si>
  <si>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</si>
  <si>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</si>
  <si>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</si>
  <si>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</si>
  <si>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</si>
  <si>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</si>
  <si>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</si>
  <si>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</si>
  <si>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</si>
  <si>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</si>
  <si>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</si>
  <si>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</si>
  <si>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</si>
  <si>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</si>
  <si>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</si>
  <si>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</si>
  <si>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</si>
  <si>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</si>
  <si>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</si>
  <si>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</si>
  <si>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</si>
  <si>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</si>
  <si>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</si>
  <si>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</si>
  <si>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</si>
  <si>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</si>
  <si>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</si>
  <si>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</si>
  <si>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</si>
  <si>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</si>
  <si>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</si>
  <si>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</si>
  <si>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</si>
  <si>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</si>
  <si>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</si>
  <si>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</si>
  <si>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</si>
  <si>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</si>
  <si>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</si>
  <si>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</si>
  <si>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</si>
  <si>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</si>
  <si>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</si>
  <si>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</si>
  <si>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</si>
  <si>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</si>
  <si>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</si>
  <si>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</si>
  <si>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</si>
  <si>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</si>
  <si>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</si>
  <si>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</si>
  <si>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</si>
  <si>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</si>
  <si>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</si>
  <si>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</si>
  <si>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</si>
  <si>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</si>
  <si>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</si>
  <si>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</si>
  <si>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</si>
  <si>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</si>
  <si>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</si>
  <si>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</si>
  <si>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</si>
  <si>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</si>
  <si>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</si>
  <si>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</si>
  <si>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</si>
  <si>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</si>
  <si>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</si>
  <si>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</si>
  <si>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</si>
  <si>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</si>
  <si>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</si>
  <si>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</si>
  <si>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</si>
  <si>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</si>
  <si>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</si>
  <si>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</si>
  <si>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</si>
  <si>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</si>
  <si>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</si>
  <si>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</si>
  <si>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</si>
  <si>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</si>
  <si>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</si>
  <si>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</si>
  <si>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</si>
  <si>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</si>
  <si>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</si>
  <si>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</si>
  <si>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</si>
  <si>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</si>
  <si>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</si>
  <si>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</si>
  <si>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</si>
  <si>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</si>
  <si>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</si>
  <si>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</si>
  <si>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</si>
  <si>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</si>
  <si>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</si>
  <si>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</si>
  <si>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</si>
  <si>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</si>
  <si>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</si>
  <si>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</si>
  <si>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</si>
  <si>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</si>
  <si>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</si>
  <si>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</si>
  <si>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</si>
  <si>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</si>
  <si>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</si>
  <si>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</si>
  <si>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</si>
  <si>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</si>
  <si>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</si>
  <si>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</si>
  <si>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</si>
  <si>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</si>
  <si>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</si>
  <si>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</si>
  <si>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</si>
  <si>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</si>
  <si>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</si>
  <si>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</si>
  <si>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</si>
  <si>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</si>
  <si>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</si>
  <si>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</si>
  <si>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</si>
  <si>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</si>
  <si>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</si>
  <si>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</si>
  <si>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</si>
  <si>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</si>
  <si>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</si>
  <si>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</si>
  <si>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</si>
  <si>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</si>
  <si>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</si>
  <si>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</si>
  <si>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</si>
  <si>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</si>
  <si>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</si>
  <si>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</si>
  <si>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</si>
  <si>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</si>
  <si>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</si>
  <si>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</si>
  <si>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</si>
  <si>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</si>
  <si>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</si>
  <si>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</si>
  <si>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</si>
  <si>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</si>
  <si>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</si>
  <si>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</si>
  <si>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</si>
  <si>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</si>
  <si>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</si>
  <si>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</si>
  <si>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</si>
  <si>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</si>
  <si>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</si>
  <si>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</si>
  <si>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</si>
  <si>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</si>
  <si>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</si>
  <si>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</si>
  <si>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</si>
  <si>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</si>
  <si>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</si>
  <si>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</si>
  <si>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</si>
  <si>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</si>
  <si>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</si>
  <si>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</si>
  <si>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</si>
  <si>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</si>
  <si>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</si>
  <si>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</si>
  <si>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</si>
  <si>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</si>
  <si>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</si>
  <si>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</si>
  <si>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</si>
  <si>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</si>
  <si>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</si>
  <si>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</si>
  <si>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</si>
  <si>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</si>
  <si>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</si>
  <si>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</si>
  <si>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</si>
  <si>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</si>
  <si>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</si>
  <si>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</si>
  <si>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</si>
  <si>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</si>
  <si>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</si>
  <si>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</si>
  <si>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</si>
  <si>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</si>
  <si>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</si>
  <si>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</si>
  <si>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</si>
  <si>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</si>
  <si>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</si>
  <si>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</si>
  <si>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</si>
  <si>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</si>
  <si>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</si>
  <si>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</si>
  <si>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</si>
  <si>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</si>
  <si>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</si>
  <si>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</si>
  <si>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</si>
  <si>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</si>
  <si>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</si>
  <si>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</si>
  <si>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</si>
  <si>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</si>
  <si>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</si>
  <si>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</si>
  <si>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</si>
  <si>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</si>
  <si>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</si>
  <si>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</si>
  <si>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</si>
  <si>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</si>
  <si>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</si>
  <si>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</si>
  <si>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</si>
  <si>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</si>
  <si>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</si>
  <si>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</si>
  <si>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</si>
  <si>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</si>
  <si>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</si>
  <si>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</si>
  <si>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</si>
  <si>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</si>
  <si>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</si>
  <si>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</si>
  <si>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</si>
  <si>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</si>
  <si>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</si>
  <si>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</si>
  <si>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</si>
  <si>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</si>
  <si>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</si>
  <si>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</si>
  <si>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</si>
  <si>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</si>
  <si>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</si>
  <si>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</si>
  <si>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</si>
  <si>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</si>
  <si>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</si>
  <si>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</si>
  <si>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</si>
  <si>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</si>
  <si>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</si>
  <si>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</si>
  <si>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</si>
  <si>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</si>
  <si>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</si>
  <si>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</si>
  <si>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</si>
  <si>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</si>
  <si>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</si>
  <si>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</si>
  <si>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</si>
  <si>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</si>
  <si>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</si>
  <si>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</si>
  <si>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</si>
  <si>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</si>
  <si>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</si>
  <si>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</si>
  <si>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</si>
  <si>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</si>
  <si>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</si>
  <si>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</si>
  <si>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</si>
  <si>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</si>
  <si>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</si>
  <si>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</si>
  <si>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</si>
  <si>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</si>
  <si>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</si>
  <si>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</si>
  <si>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</si>
  <si>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</si>
  <si>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</si>
  <si>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</si>
  <si>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</si>
  <si>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</si>
  <si>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</si>
  <si>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</si>
  <si>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</si>
  <si>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</si>
  <si>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</si>
  <si>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</si>
  <si>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</si>
  <si>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</si>
  <si>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</si>
  <si>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</si>
  <si>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</si>
  <si>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</si>
  <si>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</si>
  <si>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</si>
  <si>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</si>
  <si>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</si>
  <si>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</si>
  <si>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</si>
  <si>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</si>
  <si>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</si>
  <si>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</si>
  <si>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</si>
  <si>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</si>
  <si>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</si>
  <si>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</si>
  <si>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</si>
  <si>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</si>
  <si>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</si>
  <si>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</si>
  <si>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</si>
  <si>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</si>
  <si>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</si>
  <si>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</si>
  <si>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</si>
  <si>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</si>
  <si>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</si>
  <si>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</si>
  <si>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</si>
  <si>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</si>
  <si>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</si>
  <si>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</si>
  <si>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</si>
  <si>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</si>
  <si>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</si>
  <si>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</si>
  <si>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</si>
  <si>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</si>
  <si>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</si>
  <si>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</si>
  <si>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</si>
  <si>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</si>
  <si>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</si>
  <si>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</si>
  <si>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</si>
  <si>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</si>
  <si>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</si>
  <si>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</si>
  <si>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</si>
  <si>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</si>
  <si>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</si>
  <si>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</si>
  <si>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</si>
  <si>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</si>
  <si>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</si>
  <si>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</si>
  <si>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</si>
  <si>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</si>
  <si>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</si>
  <si>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</si>
  <si>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</si>
  <si>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</si>
  <si>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</si>
  <si>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</si>
  <si>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</si>
  <si>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</si>
  <si>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</si>
  <si>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</si>
  <si>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</si>
  <si>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</si>
  <si>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</si>
  <si>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</si>
  <si>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</si>
  <si>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</si>
  <si>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</si>
  <si>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</si>
  <si>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</si>
  <si>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</si>
  <si>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</si>
  <si>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</si>
  <si>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</si>
  <si>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</si>
  <si>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</si>
  <si>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</si>
  <si>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</si>
  <si>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</si>
  <si>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</si>
  <si>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</si>
  <si>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</si>
  <si>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</si>
  <si>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</si>
  <si>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</si>
  <si>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</si>
  <si>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</si>
  <si>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</si>
  <si>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</si>
  <si>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</si>
  <si>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</si>
  <si>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</si>
  <si>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</si>
  <si>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</si>
  <si>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</si>
  <si>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</si>
  <si>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</si>
  <si>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</si>
  <si>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</si>
  <si>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</si>
  <si>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</si>
  <si>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</si>
  <si>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</si>
  <si>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</si>
  <si>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</si>
  <si>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</si>
  <si>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</si>
  <si>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</si>
  <si>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</si>
  <si>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</si>
  <si>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</si>
  <si>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</si>
  <si>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</si>
  <si>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</si>
  <si>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</si>
  <si>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</si>
  <si>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</si>
  <si>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</si>
  <si>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</si>
  <si>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</si>
  <si>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</si>
  <si>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</si>
  <si>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</si>
  <si>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</si>
  <si>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</si>
  <si>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</si>
  <si>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</si>
  <si>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</si>
  <si>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</si>
  <si>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</si>
  <si>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</si>
  <si>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</si>
  <si>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</si>
  <si>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</si>
  <si>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</si>
  <si>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</si>
  <si>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</si>
  <si>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</si>
  <si>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</si>
  <si>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</si>
  <si>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</si>
  <si>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</si>
  <si>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</si>
  <si>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</si>
  <si>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</si>
  <si>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</si>
  <si>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</si>
  <si>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</si>
  <si>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</si>
  <si>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</si>
  <si>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</si>
  <si>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</si>
  <si>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</si>
  <si>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</si>
  <si>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</si>
  <si>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</si>
  <si>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</si>
  <si>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</si>
  <si>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</si>
  <si>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</si>
  <si>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</si>
  <si>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</si>
  <si>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</si>
  <si>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</si>
  <si>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</si>
  <si>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</si>
  <si>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</si>
  <si>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</si>
  <si>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</si>
  <si>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</si>
  <si>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</si>
  <si>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</si>
  <si>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</si>
  <si>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</si>
  <si>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</si>
  <si>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</si>
  <si>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</si>
  <si>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</si>
  <si>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</si>
  <si>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</si>
  <si>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</si>
  <si>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</si>
  <si>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</si>
  <si>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</si>
  <si>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</si>
  <si>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</si>
  <si>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</si>
  <si>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</si>
  <si>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</si>
  <si>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</si>
  <si>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</si>
  <si>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</si>
  <si>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</si>
  <si>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</si>
  <si>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</si>
  <si>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</si>
  <si>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</si>
  <si>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</si>
  <si>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</si>
  <si>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</si>
  <si>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</si>
  <si>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</si>
  <si>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</si>
  <si>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</si>
  <si>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</si>
  <si>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</si>
  <si>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</si>
  <si>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</si>
  <si>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</si>
  <si>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</si>
  <si>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</si>
  <si>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</si>
  <si>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</si>
  <si>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</si>
  <si>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</si>
  <si>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</si>
  <si>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</si>
  <si>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</si>
  <si>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</si>
  <si>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</si>
  <si>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</si>
  <si>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</si>
  <si>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</si>
  <si>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</si>
  <si>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</si>
  <si>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</si>
  <si>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</si>
  <si>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</si>
  <si>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</si>
  <si>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</si>
  <si>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</si>
  <si>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</si>
  <si>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</si>
  <si>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</si>
  <si>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</si>
  <si>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</si>
  <si>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</si>
  <si>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</si>
  <si>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</si>
  <si>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</si>
  <si>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</si>
  <si>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</si>
  <si>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</si>
  <si>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</si>
  <si>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</si>
  <si>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</si>
  <si>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</si>
  <si>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</si>
  <si>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</si>
  <si>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</si>
  <si>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</si>
  <si>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</si>
  <si>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</si>
  <si>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</si>
  <si>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</si>
  <si>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</si>
  <si>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</si>
  <si>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</si>
  <si>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</si>
  <si>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</si>
  <si>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</si>
  <si>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</si>
  <si>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</si>
  <si>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</si>
  <si>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</si>
  <si>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</si>
  <si>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</si>
  <si>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</si>
  <si>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</si>
  <si>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</si>
  <si>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</si>
  <si>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</si>
  <si>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</si>
  <si>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</si>
  <si>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</si>
  <si>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</si>
  <si>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</si>
  <si>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</si>
  <si>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</si>
  <si>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</si>
  <si>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</si>
  <si>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</si>
  <si>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</si>
  <si>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</si>
  <si>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</si>
  <si>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</si>
  <si>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</si>
  <si>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</si>
  <si>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</si>
  <si>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</si>
  <si>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</si>
  <si>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</si>
  <si>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</si>
  <si>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</si>
  <si>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</si>
  <si>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</si>
  <si>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</si>
  <si>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</si>
  <si>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</si>
  <si>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</si>
  <si>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</si>
  <si>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</si>
  <si>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</si>
  <si>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</si>
  <si>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</si>
  <si>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</si>
  <si>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</si>
  <si>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</si>
  <si>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</si>
  <si>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</si>
  <si>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</si>
  <si>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</si>
  <si>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</si>
  <si>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</si>
  <si>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</si>
  <si>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</si>
  <si>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</si>
  <si>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</si>
  <si>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</si>
  <si>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</si>
  <si>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</si>
  <si>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</si>
  <si>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</si>
  <si>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</si>
  <si>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</si>
  <si>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</si>
  <si>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</si>
  <si>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</si>
  <si>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</si>
  <si>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</si>
  <si>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</si>
  <si>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</si>
  <si>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</si>
  <si>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</si>
  <si>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</si>
  <si>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</si>
  <si>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</si>
  <si>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</si>
  <si>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</si>
  <si>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</si>
  <si>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</si>
  <si>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</si>
  <si>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</si>
  <si>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</si>
  <si>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</si>
  <si>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</si>
  <si>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</si>
  <si>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</si>
  <si>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</si>
  <si>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</si>
  <si>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</si>
  <si>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</si>
  <si>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</si>
  <si>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</si>
  <si>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</si>
  <si>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</si>
  <si>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</si>
  <si>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</si>
  <si>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</si>
  <si>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</si>
  <si>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</si>
  <si>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</si>
  <si>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</si>
  <si>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</si>
  <si>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</si>
  <si>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</si>
  <si>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</si>
  <si>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</si>
  <si>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</si>
  <si>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</si>
  <si>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</si>
  <si>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</si>
  <si>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</si>
  <si>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</si>
  <si>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</si>
  <si>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</si>
  <si>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</si>
  <si>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</si>
  <si>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</si>
  <si>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</si>
  <si>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</si>
  <si>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</si>
  <si>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</si>
  <si>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</si>
  <si>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</si>
  <si>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</si>
  <si>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</si>
  <si>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</si>
  <si>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</si>
  <si>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</si>
  <si>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</si>
  <si>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</si>
  <si>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</si>
  <si>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</si>
  <si>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</si>
  <si>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</si>
  <si>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</si>
  <si>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</si>
  <si>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</si>
  <si>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</si>
  <si>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</si>
  <si>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</si>
  <si>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</si>
  <si>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</si>
  <si>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</si>
  <si>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</si>
  <si>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</si>
  <si>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</si>
  <si>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</si>
  <si>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</si>
  <si>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</si>
  <si>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</si>
  <si>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</si>
  <si>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</si>
  <si>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</si>
  <si>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</si>
  <si>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</si>
  <si>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</si>
  <si>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</si>
  <si>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</si>
  <si>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</si>
  <si>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</si>
  <si>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</si>
  <si>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</si>
  <si>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</si>
  <si>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</si>
  <si>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</si>
  <si>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</si>
  <si>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</si>
  <si>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</si>
  <si>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</si>
  <si>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</si>
  <si>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</si>
  <si>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</si>
  <si>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</si>
  <si>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</si>
  <si>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</si>
  <si>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</si>
  <si>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</si>
  <si>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</si>
  <si>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</si>
  <si>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</si>
  <si>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</si>
  <si>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</si>
  <si>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</si>
  <si>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</si>
  <si>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</si>
  <si>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</si>
  <si>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</si>
  <si>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</si>
  <si>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</si>
  <si>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</si>
  <si>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</si>
  <si>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</si>
  <si>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</si>
  <si>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</si>
  <si>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</si>
  <si>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</si>
  <si>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</si>
  <si>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</si>
  <si>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</si>
  <si>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</si>
  <si>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</si>
  <si>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</si>
  <si>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</si>
  <si>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</si>
  <si>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</si>
  <si>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</si>
  <si>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</si>
  <si>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</si>
  <si>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</si>
  <si>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</si>
  <si>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</si>
  <si>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</si>
  <si>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</si>
  <si>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</si>
  <si>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</si>
  <si>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</si>
  <si>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</si>
  <si>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</si>
  <si>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</si>
  <si>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</si>
  <si>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</si>
  <si>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</si>
  <si>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</si>
  <si>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</si>
  <si>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</si>
  <si>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</si>
  <si>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</si>
  <si>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</si>
  <si>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</si>
  <si>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</si>
  <si>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</si>
  <si>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</si>
  <si>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</si>
  <si>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</si>
  <si>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</si>
  <si>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</si>
  <si>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</si>
  <si>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</si>
  <si>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</si>
  <si>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</si>
  <si>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</si>
  <si>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</si>
  <si>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</si>
  <si>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</si>
  <si>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</si>
  <si>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</si>
  <si>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</si>
  <si>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</si>
  <si>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</si>
  <si>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</si>
  <si>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</si>
  <si>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</si>
  <si>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</si>
  <si>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</si>
  <si>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</si>
  <si>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</si>
  <si>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</si>
  <si>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</si>
  <si>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</si>
  <si>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</si>
  <si>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</si>
  <si>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</si>
  <si>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</si>
  <si>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</si>
  <si>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</si>
  <si>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</si>
  <si>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</si>
  <si>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</si>
  <si>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</si>
  <si>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</si>
  <si>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</si>
  <si>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</si>
  <si>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</si>
  <si>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</si>
  <si>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</si>
  <si>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</si>
  <si>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</si>
  <si>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</si>
  <si>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</si>
  <si>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</si>
  <si>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</si>
  <si>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</si>
  <si>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</si>
  <si>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</si>
  <si>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</si>
  <si>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</si>
  <si>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</si>
  <si>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</si>
  <si>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</si>
  <si>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</si>
  <si>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</si>
  <si>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</si>
  <si>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</si>
  <si>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</si>
  <si>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</si>
  <si>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</si>
  <si>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</si>
  <si>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</si>
  <si>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</si>
  <si>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</si>
  <si>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</si>
  <si>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</si>
  <si>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</si>
  <si>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</si>
  <si>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</si>
  <si>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</si>
  <si>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</si>
  <si>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</si>
  <si>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</si>
  <si>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</si>
  <si>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</si>
  <si>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</si>
  <si>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</si>
  <si>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</si>
  <si>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</si>
  <si>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</si>
  <si>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</si>
  <si>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</si>
  <si>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</si>
  <si>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</si>
  <si>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</si>
  <si>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</si>
  <si>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</si>
  <si>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</si>
  <si>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</si>
  <si>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</si>
  <si>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</si>
  <si>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</si>
  <si>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</si>
  <si>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</si>
  <si>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</si>
  <si>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</si>
  <si>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</si>
  <si>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</si>
  <si>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</si>
  <si>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</si>
  <si>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</si>
  <si>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</si>
  <si>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</si>
  <si>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</si>
  <si>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</si>
  <si>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</si>
  <si>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</si>
  <si>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</si>
  <si>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</si>
  <si>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</si>
  <si>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</si>
  <si>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</si>
  <si>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</si>
  <si>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</si>
  <si>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</si>
  <si>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</si>
  <si>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</si>
  <si>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</si>
  <si>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</si>
  <si>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</si>
  <si>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</si>
  <si>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</si>
  <si>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</si>
  <si>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</si>
  <si>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</si>
  <si>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</si>
  <si>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</si>
  <si>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</si>
  <si>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</si>
  <si>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</si>
  <si>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</si>
  <si>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</si>
  <si>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</si>
  <si>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</si>
  <si>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</si>
  <si>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</si>
  <si>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</si>
  <si>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</si>
  <si>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</si>
  <si>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</si>
  <si>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</si>
  <si>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</si>
  <si>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</si>
  <si>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</si>
  <si>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</si>
  <si>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</si>
  <si>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</si>
  <si>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</si>
  <si>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</si>
  <si>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</si>
  <si>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</si>
  <si>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</si>
  <si>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</si>
  <si>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</si>
  <si>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</si>
  <si>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</si>
  <si>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</si>
  <si>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</si>
  <si>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</si>
  <si>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</si>
  <si>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</si>
  <si>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</si>
  <si>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</si>
  <si>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</si>
  <si>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</si>
  <si>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</si>
  <si>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</si>
  <si>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</si>
  <si>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</si>
  <si>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</si>
  <si>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</si>
  <si>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</si>
  <si>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</si>
  <si>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</si>
  <si>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</si>
  <si>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</si>
  <si>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</si>
  <si>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</si>
  <si>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</si>
  <si>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</si>
  <si>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</si>
  <si>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</si>
  <si>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</si>
  <si>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</si>
  <si>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</si>
  <si>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</si>
  <si>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</si>
  <si>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</si>
  <si>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</si>
  <si>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</si>
  <si>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</si>
  <si>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</si>
  <si>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</si>
  <si>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</si>
  <si>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</si>
  <si>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</si>
  <si>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</si>
  <si>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</si>
  <si>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</si>
  <si>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</si>
  <si>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</si>
  <si>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</si>
  <si>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</si>
  <si>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</si>
  <si>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</si>
  <si>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</si>
  <si>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</si>
  <si>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</si>
  <si>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</si>
  <si>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</si>
  <si>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</si>
  <si>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</si>
  <si>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</si>
  <si>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</si>
  <si>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</si>
  <si>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</si>
  <si>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</si>
  <si>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</si>
  <si>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</si>
  <si>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</si>
  <si>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</si>
  <si>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</si>
  <si>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</si>
  <si>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</si>
  <si>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</si>
  <si>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</si>
  <si>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</si>
  <si>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</si>
  <si>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</si>
  <si>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</si>
  <si>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</si>
  <si>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</si>
  <si>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</si>
  <si>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</si>
  <si>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</si>
  <si>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</si>
  <si>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</si>
  <si>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</si>
  <si>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</si>
  <si>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</si>
  <si>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</si>
  <si>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</si>
  <si>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</si>
  <si>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</si>
  <si>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</si>
  <si>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</si>
  <si>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</si>
  <si>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</si>
  <si>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</si>
  <si>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</si>
  <si>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</si>
  <si>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</si>
  <si>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</si>
  <si>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</si>
  <si>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</si>
  <si>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</si>
  <si>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</si>
  <si>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</si>
  <si>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</si>
  <si>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</si>
  <si>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</si>
  <si>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</si>
  <si>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</si>
  <si>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</si>
  <si>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</si>
  <si>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</si>
  <si>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</si>
  <si>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</si>
  <si>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</si>
  <si>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</si>
  <si>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</si>
  <si>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</si>
  <si>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</si>
  <si>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</si>
  <si>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</si>
  <si>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</si>
  <si>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</si>
  <si>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</si>
  <si>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</si>
  <si>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</si>
  <si>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</si>
  <si>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</si>
  <si>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</si>
  <si>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</si>
  <si>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</si>
  <si>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</si>
  <si>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</si>
  <si>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</si>
  <si>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</si>
  <si>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</si>
  <si>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</si>
  <si>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</si>
  <si>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</si>
  <si>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</si>
  <si>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</si>
  <si>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</si>
  <si>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</si>
  <si>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</si>
  <si>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</si>
  <si>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</si>
  <si>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</si>
  <si>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</si>
  <si>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</si>
  <si>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</si>
  <si>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</si>
  <si>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</si>
  <si>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</si>
  <si>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</si>
  <si>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</si>
  <si>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</si>
  <si>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</si>
  <si>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</si>
  <si>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</si>
  <si>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</si>
  <si>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</si>
  <si>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</si>
  <si>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</si>
  <si>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</si>
  <si>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</si>
  <si>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</si>
  <si>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</si>
  <si>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</si>
  <si>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</si>
  <si>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</si>
  <si>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</si>
  <si>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</si>
  <si>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</si>
  <si>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</si>
  <si>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</si>
  <si>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</si>
  <si>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</si>
  <si>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</si>
  <si>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</si>
  <si>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</si>
  <si>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</si>
  <si>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</si>
  <si>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</si>
  <si>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</si>
  <si>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</si>
  <si>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</si>
  <si>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</si>
  <si>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</si>
  <si>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</si>
  <si>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</si>
  <si>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</si>
  <si>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</si>
  <si>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</si>
  <si>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</si>
  <si>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</si>
  <si>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</si>
  <si>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</si>
  <si>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</si>
  <si>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</si>
  <si>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</si>
  <si>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</si>
  <si>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</si>
  <si>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</si>
  <si>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</si>
  <si>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</si>
  <si>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</si>
  <si>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</si>
  <si>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</si>
  <si>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</si>
  <si>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</si>
  <si>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</si>
  <si>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</si>
  <si>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</si>
  <si>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</si>
  <si>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</si>
  <si>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</si>
  <si>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</si>
  <si>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</si>
  <si>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</si>
  <si>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</si>
  <si>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</si>
  <si>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</si>
  <si>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</si>
  <si>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</si>
  <si>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</si>
  <si>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</si>
  <si>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</si>
  <si>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</si>
  <si>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</si>
  <si>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</si>
  <si>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</si>
  <si>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</si>
  <si>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</si>
  <si>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</si>
  <si>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</si>
  <si>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</si>
  <si>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</si>
  <si>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</si>
  <si>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</si>
  <si>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</si>
  <si>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</si>
  <si>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</si>
  <si>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</si>
  <si>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</si>
  <si>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</si>
  <si>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</si>
  <si>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</si>
  <si>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</si>
  <si>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</si>
  <si>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</si>
  <si>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</si>
  <si>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</si>
  <si>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</si>
  <si>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</si>
  <si>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</si>
  <si>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</si>
  <si>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</si>
  <si>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</si>
  <si>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</si>
  <si>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</si>
  <si>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</si>
  <si>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</si>
  <si>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</si>
  <si>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</si>
  <si>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</si>
  <si>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</si>
  <si>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</si>
  <si>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</si>
  <si>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</si>
  <si>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</si>
  <si>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</si>
  <si>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</si>
  <si>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</si>
  <si>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</si>
  <si>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</si>
  <si>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</si>
  <si>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</si>
  <si>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</si>
  <si>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</si>
  <si>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</si>
  <si>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</si>
  <si>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</si>
  <si>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</si>
  <si>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</si>
  <si>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</si>
  <si>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</si>
  <si>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</si>
  <si>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</si>
  <si>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</si>
  <si>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</si>
  <si>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</si>
  <si>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</si>
  <si>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</si>
  <si>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</si>
  <si>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</si>
  <si>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</si>
  <si>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</si>
  <si>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</si>
  <si>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</si>
  <si>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</si>
  <si>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</si>
  <si>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</si>
  <si>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</si>
  <si>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</si>
  <si>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</si>
  <si>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</si>
  <si>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</si>
  <si>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</si>
  <si>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</si>
  <si>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</si>
  <si>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</si>
  <si>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</si>
  <si>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</si>
  <si>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</si>
  <si>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</si>
  <si>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</si>
  <si>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</si>
  <si>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</si>
  <si>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</si>
  <si>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</si>
  <si>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</si>
  <si>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</si>
  <si>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</si>
  <si>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</si>
  <si>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</si>
  <si>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</si>
  <si>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</si>
  <si>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</si>
  <si>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</si>
  <si>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</si>
  <si>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</si>
  <si>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</si>
  <si>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</si>
  <si>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</si>
  <si>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</si>
  <si>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</si>
  <si>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</si>
  <si>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</si>
  <si>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</si>
  <si>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</si>
  <si>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</si>
  <si>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</si>
  <si>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</si>
  <si>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</si>
  <si>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</si>
  <si>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</si>
  <si>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</si>
  <si>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</si>
  <si>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</si>
  <si>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</si>
  <si>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</si>
  <si>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</si>
  <si>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</si>
  <si>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</si>
  <si>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</si>
  <si>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</si>
  <si>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</si>
  <si>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</si>
  <si>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</si>
  <si>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</si>
  <si>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</si>
  <si>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</si>
  <si>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</si>
  <si>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</si>
  <si>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</si>
  <si>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</si>
  <si>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</si>
  <si>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</si>
  <si>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</si>
  <si>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</si>
  <si>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</si>
  <si>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</si>
  <si>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</si>
  <si>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</si>
  <si>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</si>
  <si>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</si>
  <si>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</si>
  <si>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</si>
  <si>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</si>
  <si>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</si>
  <si>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</si>
  <si>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</si>
  <si>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</si>
  <si>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</si>
  <si>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</si>
  <si>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</si>
  <si>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</si>
  <si>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</si>
  <si>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</si>
  <si>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</si>
  <si>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</si>
  <si>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</si>
  <si>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</si>
  <si>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</si>
  <si>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</si>
  <si>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</si>
  <si>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</si>
  <si>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</si>
  <si>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</si>
  <si>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</si>
  <si>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</si>
  <si>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</si>
  <si>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</si>
  <si>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</si>
  <si>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</si>
  <si>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</si>
  <si>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</si>
  <si>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</si>
  <si>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</si>
  <si>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</si>
  <si>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</si>
  <si>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</si>
  <si>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</si>
  <si>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</si>
  <si>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</si>
  <si>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</si>
  <si>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</si>
  <si>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</si>
  <si>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</si>
  <si>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</si>
  <si>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</si>
  <si>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</si>
  <si>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</si>
  <si>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</si>
  <si>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</si>
  <si>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</si>
  <si>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</si>
  <si>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</si>
  <si>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</si>
  <si>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</si>
  <si>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</si>
  <si>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</si>
  <si>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</si>
  <si>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</si>
  <si>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</si>
  <si>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</si>
  <si>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</si>
  <si>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</si>
  <si>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</si>
  <si>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</si>
  <si>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</si>
  <si>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</si>
  <si>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</si>
  <si>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</si>
  <si>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</si>
  <si>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</si>
  <si>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</si>
  <si>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</si>
  <si>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</si>
  <si>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</si>
  <si>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</si>
  <si>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</si>
  <si>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</si>
  <si>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</si>
  <si>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</si>
  <si>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</si>
  <si>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</si>
  <si>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</si>
  <si>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</si>
  <si>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</si>
  <si>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</si>
  <si>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</si>
  <si>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</si>
  <si>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</si>
  <si>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</si>
  <si>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</si>
  <si>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</si>
  <si>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</si>
  <si>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</si>
  <si>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</si>
  <si>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</si>
  <si>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</si>
  <si>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</si>
  <si>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</si>
  <si>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</si>
  <si>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</si>
  <si>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</si>
  <si>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</si>
  <si>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</si>
  <si>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</si>
  <si>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</si>
  <si>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</si>
  <si>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</si>
  <si>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</si>
  <si>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</si>
  <si>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</si>
  <si>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</si>
  <si>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</si>
  <si>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</si>
  <si>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</si>
  <si>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</si>
  <si>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</si>
  <si>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</si>
  <si>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</si>
  <si>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</si>
  <si>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</si>
  <si>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</si>
  <si>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</si>
  <si>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</si>
  <si>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</si>
  <si>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</si>
  <si>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</si>
  <si>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</si>
  <si>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</si>
  <si>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</si>
  <si>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</si>
  <si>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</si>
  <si>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</si>
  <si>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</si>
  <si>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</si>
  <si>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</si>
  <si>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</si>
  <si>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</si>
  <si>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</si>
  <si>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</si>
  <si>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</si>
  <si>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</si>
  <si>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</si>
  <si>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</si>
  <si>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</si>
  <si>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</si>
  <si>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</si>
  <si>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</si>
  <si>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</si>
  <si>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</si>
  <si>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</si>
  <si>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</si>
  <si>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</si>
  <si>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</si>
  <si>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</si>
  <si>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</si>
  <si>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</si>
  <si>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</si>
  <si>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</si>
  <si>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</si>
  <si>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</si>
  <si>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</si>
  <si>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</si>
  <si>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</si>
  <si>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</si>
  <si>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</si>
  <si>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</si>
  <si>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</si>
  <si>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</si>
  <si>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</si>
  <si>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</si>
  <si>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</si>
  <si>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</si>
  <si>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</si>
  <si>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</si>
  <si>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</si>
  <si>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</si>
  <si>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</si>
  <si>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</si>
  <si>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</si>
  <si>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</si>
  <si>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</si>
  <si>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</si>
  <si>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</si>
  <si>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</si>
  <si>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</si>
  <si>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</si>
  <si>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</si>
  <si>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</si>
  <si>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</si>
  <si>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</si>
  <si>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</si>
  <si>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</si>
  <si>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</si>
  <si>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</si>
  <si>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</si>
  <si>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</si>
  <si>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</si>
  <si>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</si>
  <si>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</si>
  <si>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</si>
  <si>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</si>
  <si>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</si>
  <si>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</si>
  <si>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</si>
  <si>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</si>
  <si>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</si>
  <si>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</si>
  <si>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</si>
  <si>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</si>
  <si>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</si>
  <si>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</si>
  <si>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</si>
  <si>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</si>
  <si>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</si>
  <si>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</si>
  <si>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</si>
  <si>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</si>
  <si>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</si>
  <si>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</si>
  <si>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</si>
  <si>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</si>
  <si>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</si>
  <si>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</si>
  <si>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</si>
  <si>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</si>
  <si>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</si>
  <si>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</si>
  <si>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</si>
  <si>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</si>
  <si>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</si>
  <si>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</si>
  <si>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</si>
  <si>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</si>
  <si>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</si>
  <si>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</si>
  <si>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</si>
  <si>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</si>
  <si>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</si>
  <si>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</si>
  <si>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</si>
  <si>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</si>
  <si>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</si>
  <si>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</si>
  <si>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</si>
  <si>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</si>
  <si>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</si>
  <si>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</si>
  <si>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</si>
  <si>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</si>
  <si>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</si>
  <si>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</si>
  <si>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</si>
  <si>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</si>
  <si>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</si>
  <si>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</si>
  <si>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</si>
  <si>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</si>
  <si>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</si>
  <si>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</si>
  <si>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</si>
  <si>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</si>
  <si>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</si>
  <si>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</si>
  <si>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</si>
  <si>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</si>
  <si>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</si>
  <si>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</si>
  <si>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</si>
  <si>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</si>
  <si>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</si>
  <si>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</si>
  <si>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</si>
  <si>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</si>
  <si>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</si>
  <si>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</si>
  <si>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</si>
  <si>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</si>
  <si>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</si>
  <si>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</si>
  <si>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</si>
  <si>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</si>
  <si>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</si>
  <si>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</si>
  <si>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</si>
  <si>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</si>
  <si>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</si>
  <si>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</si>
  <si>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</si>
  <si>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</si>
  <si>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</si>
  <si>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</si>
  <si>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</si>
  <si>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</si>
  <si>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</si>
  <si>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</si>
  <si>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</si>
  <si>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</si>
  <si>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</si>
  <si>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</si>
  <si>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</si>
  <si>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</si>
  <si>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</si>
  <si>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</si>
  <si>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</si>
  <si>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</si>
  <si>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</si>
  <si>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</si>
  <si>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</si>
  <si>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</si>
  <si>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</si>
  <si>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</si>
  <si>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</si>
  <si>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</si>
  <si>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</si>
  <si>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</si>
  <si>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</si>
  <si>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</si>
  <si>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</si>
  <si>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</si>
  <si>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</si>
  <si>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</si>
  <si>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</si>
  <si>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</si>
  <si>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</si>
  <si>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</si>
  <si>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</si>
  <si>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</si>
  <si>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</si>
  <si>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</si>
  <si>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</si>
  <si>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</si>
  <si>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</si>
  <si>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</si>
  <si>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</si>
  <si>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</si>
  <si>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</si>
  <si>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</si>
  <si>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</si>
  <si>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</si>
  <si>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</si>
  <si>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</si>
  <si>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</si>
  <si>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</si>
  <si>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</si>
  <si>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</si>
  <si>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</si>
  <si>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</si>
  <si>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</si>
  <si>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</si>
  <si>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</si>
  <si>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</si>
  <si>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</si>
  <si>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</si>
  <si>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</si>
  <si>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</si>
  <si>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</si>
  <si>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</si>
  <si>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</si>
  <si>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</si>
  <si>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</si>
  <si>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</si>
  <si>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</si>
  <si>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</si>
  <si>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</si>
  <si>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</si>
  <si>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</si>
  <si>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</si>
  <si>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</si>
  <si>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</si>
  <si>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</si>
  <si>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</si>
  <si>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</si>
  <si>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</si>
  <si>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</si>
  <si>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</si>
  <si>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</si>
  <si>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</si>
  <si>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</si>
  <si>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</si>
  <si>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</si>
  <si>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</si>
  <si>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</si>
  <si>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</si>
  <si>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</si>
  <si>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</si>
  <si>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</si>
  <si>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</si>
  <si>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</si>
  <si>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</si>
  <si>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</si>
  <si>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</si>
  <si>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</si>
  <si>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</si>
  <si>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</si>
  <si>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</si>
  <si>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</si>
  <si>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</si>
  <si>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</si>
  <si>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</si>
  <si>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</si>
  <si>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</si>
  <si>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</si>
  <si>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</si>
  <si>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</si>
  <si>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</si>
  <si>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</si>
  <si>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</si>
  <si>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</si>
  <si>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</si>
  <si>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</si>
  <si>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</si>
  <si>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</si>
  <si>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</si>
  <si>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</si>
  <si>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</si>
  <si>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</si>
  <si>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</si>
  <si>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</si>
  <si>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</si>
  <si>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</si>
  <si>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</si>
  <si>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</si>
  <si>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</si>
  <si>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</si>
  <si>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</si>
  <si>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</si>
  <si>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</si>
  <si>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</si>
  <si>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</si>
  <si>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</si>
  <si>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</si>
  <si>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</si>
  <si>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</si>
  <si>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</si>
  <si>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</si>
  <si>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</si>
  <si>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</si>
  <si>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</si>
  <si>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</si>
  <si>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</si>
  <si>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</si>
  <si>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</si>
  <si>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</si>
  <si>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</si>
  <si>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</si>
  <si>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</si>
  <si>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</si>
  <si>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</si>
  <si>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</si>
  <si>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</si>
  <si>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</si>
  <si>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</si>
  <si>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</si>
  <si>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</si>
  <si>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</si>
  <si>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</si>
  <si>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</si>
  <si>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</si>
  <si>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</si>
  <si>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</si>
  <si>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</si>
  <si>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</si>
  <si>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</si>
  <si>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</si>
  <si>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</si>
  <si>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</si>
  <si>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</si>
  <si>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</si>
  <si>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</si>
  <si>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</si>
  <si>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</si>
  <si>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</si>
  <si>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</si>
  <si>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</si>
  <si>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</si>
  <si>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</si>
  <si>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</si>
  <si>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</si>
  <si>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</si>
  <si>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</si>
  <si>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</si>
  <si>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</si>
  <si>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</si>
  <si>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</si>
  <si>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</si>
  <si>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</si>
  <si>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</si>
  <si>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</si>
  <si>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</si>
  <si>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</si>
  <si>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</si>
  <si>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</si>
  <si>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</si>
  <si>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</si>
  <si>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</si>
  <si>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</si>
  <si>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</si>
  <si>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</si>
  <si>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</si>
  <si>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</si>
  <si>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</si>
  <si>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</si>
  <si>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</si>
  <si>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</si>
  <si>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</si>
  <si>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</si>
  <si>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</si>
  <si>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</si>
  <si>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</si>
  <si>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</si>
  <si>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</si>
  <si>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</si>
  <si>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</si>
  <si>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</si>
  <si>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</si>
  <si>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</si>
  <si>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</si>
  <si>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</si>
  <si>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</si>
  <si>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</si>
  <si>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</si>
  <si>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</si>
  <si>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</si>
  <si>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</si>
  <si>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</si>
  <si>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</si>
  <si>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</si>
  <si>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</si>
  <si>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</si>
  <si>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</si>
  <si>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</si>
  <si>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</si>
  <si>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</si>
  <si>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</si>
  <si>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</si>
  <si>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</si>
  <si>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</si>
  <si>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</si>
  <si>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</si>
  <si>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</si>
  <si>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</si>
  <si>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</si>
  <si>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</si>
  <si>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</si>
  <si>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</si>
  <si>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</si>
  <si>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</si>
  <si>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</si>
  <si>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</si>
  <si>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</si>
  <si>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</si>
  <si>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</si>
  <si>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</si>
  <si>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</si>
  <si>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</si>
  <si>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</si>
  <si>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</si>
  <si>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</si>
  <si>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</si>
  <si>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</si>
  <si>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</si>
  <si>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</si>
  <si>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</si>
  <si>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</si>
  <si>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</si>
  <si>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</si>
  <si>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</si>
  <si>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</si>
  <si>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</si>
  <si>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</si>
  <si>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</si>
  <si>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</si>
  <si>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</si>
  <si>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</si>
  <si>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</si>
  <si>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</si>
  <si>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</si>
  <si>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</si>
  <si>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</si>
  <si>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</si>
  <si>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</si>
  <si>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</si>
  <si>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</si>
  <si>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</si>
  <si>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</si>
  <si>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</si>
  <si>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</si>
  <si>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</si>
  <si>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</si>
  <si>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</si>
  <si>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</si>
  <si>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</si>
  <si>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</si>
  <si>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</si>
  <si>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</si>
  <si>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</si>
  <si>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</si>
  <si>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</si>
  <si>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</si>
  <si>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</si>
  <si>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</si>
  <si>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</si>
  <si>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</si>
  <si>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</si>
  <si>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</si>
  <si>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</si>
  <si>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</si>
  <si>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</si>
  <si>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</si>
  <si>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</si>
  <si>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</si>
  <si>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</si>
  <si>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</si>
  <si>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</si>
  <si>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</si>
  <si>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</si>
  <si>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</si>
  <si>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</si>
  <si>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</si>
  <si>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</si>
  <si>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</si>
  <si>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</si>
  <si>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</si>
  <si>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</si>
  <si>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</si>
  <si>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</si>
  <si>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</si>
  <si>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</si>
  <si>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</si>
  <si>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</si>
  <si>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</si>
  <si>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</si>
  <si>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</si>
  <si>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</si>
  <si>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</si>
  <si>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</si>
  <si>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</si>
  <si>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</si>
  <si>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</si>
  <si>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</si>
  <si>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</si>
  <si>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</si>
  <si>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</si>
  <si>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</si>
  <si>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</si>
  <si>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</si>
  <si>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</si>
  <si>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</si>
  <si>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</si>
  <si>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</si>
  <si>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</si>
  <si>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</si>
  <si>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</si>
  <si>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</si>
  <si>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</si>
  <si>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</si>
  <si>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</si>
  <si>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</si>
  <si>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</si>
  <si>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</si>
  <si>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</si>
  <si>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</si>
  <si>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</si>
  <si>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</si>
  <si>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</si>
  <si>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</si>
  <si>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</si>
  <si>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</si>
  <si>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</si>
  <si>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</si>
  <si>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</si>
  <si>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</si>
  <si>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</si>
  <si>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</si>
  <si>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</si>
  <si>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</si>
  <si>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</si>
  <si>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</si>
  <si>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</si>
  <si>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</si>
  <si>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</si>
  <si>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</si>
  <si>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</si>
  <si>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</si>
  <si>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</si>
  <si>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</si>
  <si>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</si>
  <si>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</si>
  <si>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</si>
  <si>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</si>
  <si>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</si>
  <si>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</si>
  <si>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</si>
  <si>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</si>
  <si>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</si>
  <si>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</si>
  <si>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</si>
  <si>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</si>
  <si>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</si>
  <si>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</si>
  <si>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</si>
  <si>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</si>
  <si>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</si>
  <si>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</si>
  <si>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</si>
  <si>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</si>
  <si>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</si>
  <si>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</si>
  <si>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</si>
  <si>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</si>
  <si>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</si>
  <si>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</si>
  <si>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</si>
  <si>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</si>
  <si>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</si>
  <si>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</si>
  <si>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</si>
  <si>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</si>
  <si>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</si>
  <si>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</si>
  <si>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</si>
  <si>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</si>
  <si>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</si>
  <si>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</si>
  <si>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</si>
  <si>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</si>
  <si>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</si>
  <si>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</si>
  <si>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</si>
  <si>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</si>
  <si>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</si>
  <si>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</si>
  <si>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</si>
  <si>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</si>
  <si>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</si>
  <si>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</si>
  <si>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</si>
  <si>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</si>
  <si>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</si>
  <si>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</si>
  <si>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</si>
  <si>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</si>
  <si>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</si>
  <si>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</si>
  <si>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</si>
  <si>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</si>
  <si>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</si>
  <si>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</si>
  <si>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</si>
  <si>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</si>
  <si>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</si>
  <si>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</si>
  <si>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</si>
  <si>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</si>
  <si>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</si>
  <si>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</si>
  <si>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</si>
  <si>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</si>
  <si>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</si>
  <si>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</si>
  <si>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</si>
  <si>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</si>
  <si>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</si>
  <si>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</si>
  <si>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</si>
  <si>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</si>
  <si>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</si>
  <si>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</si>
  <si>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</si>
  <si>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</si>
  <si>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</si>
  <si>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</si>
  <si>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</si>
  <si>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</si>
  <si>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</si>
  <si>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</si>
  <si>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</si>
  <si>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</si>
  <si>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</si>
  <si>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</si>
  <si>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</si>
  <si>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</si>
  <si>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</si>
  <si>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</si>
  <si>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</si>
  <si>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</si>
  <si>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</si>
  <si>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</si>
  <si>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</si>
  <si>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</si>
  <si>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</si>
  <si>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</si>
  <si>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</si>
  <si>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</si>
  <si>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</si>
  <si>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</si>
  <si>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</si>
  <si>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</si>
  <si>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</si>
  <si>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</si>
  <si>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</si>
  <si>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</si>
  <si>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</si>
  <si>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</si>
  <si>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</si>
  <si>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</si>
  <si>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</si>
  <si>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</si>
  <si>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</si>
  <si>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</si>
  <si>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</si>
  <si>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</si>
  <si>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</si>
  <si>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</si>
  <si>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</si>
  <si>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</si>
  <si>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</si>
  <si>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</si>
  <si>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</si>
  <si>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</si>
  <si>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</si>
  <si>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</si>
  <si>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</si>
  <si>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</si>
  <si>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</si>
  <si>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</si>
  <si>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</si>
  <si>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</si>
  <si>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</si>
  <si>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</si>
  <si>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</si>
  <si>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</si>
  <si>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</si>
  <si>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</si>
  <si>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</si>
  <si>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</si>
  <si>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</si>
  <si>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</si>
  <si>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</si>
  <si>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</si>
  <si>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</si>
  <si>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</si>
  <si>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</si>
  <si>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</si>
  <si>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</si>
  <si>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</si>
  <si>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</si>
  <si>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</si>
  <si>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</si>
  <si>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</si>
  <si>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</si>
  <si>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</si>
  <si>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</si>
  <si>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</si>
  <si>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</si>
  <si>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</si>
  <si>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</si>
  <si>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</si>
  <si>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</si>
  <si>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</si>
  <si>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</si>
  <si>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</si>
  <si>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</si>
  <si>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</si>
  <si>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</si>
  <si>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</si>
  <si>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</si>
  <si>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</si>
  <si>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</si>
  <si>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</si>
  <si>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</si>
  <si>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</si>
  <si>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</si>
  <si>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</si>
  <si>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</si>
  <si>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</si>
  <si>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</si>
  <si>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</si>
  <si>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</si>
  <si>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</si>
  <si>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</si>
  <si>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</si>
  <si>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</si>
  <si>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</si>
  <si>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</si>
  <si>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</si>
  <si>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</si>
  <si>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</si>
  <si>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</si>
  <si>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</si>
  <si>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</si>
  <si>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</si>
  <si>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</si>
  <si>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</si>
  <si>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</si>
  <si>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</si>
  <si>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</si>
  <si>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</si>
  <si>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</si>
  <si>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</si>
  <si>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</si>
  <si>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</si>
  <si>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</si>
  <si>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</si>
  <si>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</si>
  <si>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</si>
  <si>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</si>
  <si>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</si>
  <si>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</si>
  <si>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</si>
  <si>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</si>
  <si>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</si>
  <si>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</si>
  <si>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</si>
  <si>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</si>
  <si>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</si>
  <si>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</si>
  <si>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</si>
  <si>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</si>
  <si>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</si>
  <si>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</si>
  <si>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</si>
  <si>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</si>
  <si>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</si>
  <si>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</si>
  <si>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</si>
  <si>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</si>
  <si>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</si>
  <si>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</si>
  <si>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</si>
  <si>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</si>
  <si>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</si>
  <si>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</si>
  <si>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</si>
  <si>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</si>
  <si>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</si>
  <si>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</si>
  <si>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</si>
  <si>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</si>
  <si>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</si>
  <si>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</si>
  <si>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</si>
  <si>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</si>
  <si>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</si>
  <si>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</si>
  <si>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</si>
  <si>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</si>
  <si>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</si>
  <si>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</si>
  <si>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</si>
  <si>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</si>
  <si>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</si>
  <si>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</si>
  <si>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</si>
  <si>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</si>
  <si>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</si>
  <si>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</si>
  <si>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</si>
  <si>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</si>
  <si>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</si>
  <si>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</si>
  <si>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</si>
  <si>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</si>
  <si>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</si>
  <si>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</si>
  <si>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</si>
  <si>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</si>
  <si>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</si>
  <si>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</si>
  <si>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</si>
  <si>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</si>
  <si>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</si>
  <si>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</si>
  <si>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</si>
  <si>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</si>
  <si>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</si>
  <si>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</si>
  <si>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</si>
  <si>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</si>
  <si>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</si>
  <si>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</si>
  <si>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</si>
  <si>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</si>
  <si>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</si>
  <si>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</si>
  <si>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</si>
  <si>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</si>
  <si>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</si>
  <si>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</si>
  <si>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</si>
  <si>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</si>
  <si>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</si>
  <si>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</si>
  <si>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</si>
  <si>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</si>
  <si>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</si>
  <si>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</si>
  <si>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</si>
  <si>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</si>
  <si>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</si>
  <si>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</si>
  <si>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</si>
  <si>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</si>
  <si>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</si>
  <si>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</si>
  <si>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</si>
  <si>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</si>
  <si>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</si>
  <si>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</si>
  <si>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</si>
  <si>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</si>
  <si>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</si>
  <si>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</si>
  <si>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</si>
  <si>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</si>
  <si>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</si>
  <si>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</si>
  <si>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</si>
  <si>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</si>
  <si>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</si>
  <si>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</si>
  <si>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</si>
  <si>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</si>
  <si>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</si>
  <si>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</si>
  <si>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</si>
  <si>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</si>
  <si>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</si>
  <si>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</si>
  <si>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</si>
  <si>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</si>
  <si>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</si>
  <si>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</si>
  <si>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</si>
  <si>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</si>
  <si>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</si>
  <si>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</si>
  <si>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</si>
  <si>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</si>
  <si>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</si>
  <si>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</si>
  <si>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</si>
  <si>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</si>
  <si>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</si>
  <si>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</si>
  <si>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</si>
  <si>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</si>
  <si>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</si>
  <si>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</si>
  <si>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</si>
  <si>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</si>
  <si>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</si>
  <si>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</si>
  <si>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</si>
  <si>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</si>
  <si>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</si>
  <si>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</si>
  <si>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</si>
  <si>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</si>
  <si>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</si>
  <si>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</si>
  <si>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</si>
  <si>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</si>
  <si>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</si>
  <si>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</si>
  <si>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</si>
  <si>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</si>
  <si>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</si>
  <si>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</si>
  <si>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</si>
  <si>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</si>
  <si>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</si>
  <si>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</si>
  <si>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</si>
  <si>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</si>
  <si>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</si>
  <si>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</si>
  <si>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</si>
  <si>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</si>
  <si>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</si>
  <si>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</si>
  <si>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</si>
  <si>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</si>
  <si>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</si>
  <si>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</si>
  <si>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</si>
  <si>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</si>
  <si>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</si>
  <si>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</si>
  <si>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</si>
  <si>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</si>
  <si>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</si>
  <si>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</si>
  <si>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</si>
  <si>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</si>
  <si>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</si>
  <si>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</si>
  <si>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</si>
  <si>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</si>
  <si>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</si>
  <si>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</si>
  <si>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</si>
  <si>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</si>
  <si>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</si>
  <si>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</si>
  <si>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</si>
  <si>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</si>
  <si>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</si>
  <si>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</si>
  <si>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</si>
  <si>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</si>
  <si>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</si>
  <si>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</si>
  <si>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</si>
  <si>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</si>
  <si>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</si>
  <si>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</si>
  <si>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</si>
  <si>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</si>
  <si>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</si>
  <si>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</si>
  <si>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</si>
  <si>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</si>
  <si>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</si>
  <si>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</si>
  <si>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</si>
  <si>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</si>
  <si>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</si>
  <si>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</si>
  <si>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</si>
  <si>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</si>
  <si>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</si>
  <si>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</si>
  <si>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</si>
  <si>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</si>
  <si>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</si>
  <si>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</si>
  <si>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</si>
  <si>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</si>
  <si>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</si>
  <si>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</si>
  <si>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</si>
  <si>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</si>
  <si>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</si>
  <si>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</si>
  <si>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</si>
  <si>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</si>
  <si>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</si>
  <si>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</si>
  <si>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</si>
  <si>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</si>
  <si>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</si>
  <si>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</si>
  <si>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</si>
  <si>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</si>
  <si>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</si>
  <si>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</si>
  <si>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</si>
  <si>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</si>
  <si>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</si>
  <si>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</si>
  <si>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</si>
  <si>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</si>
  <si>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</si>
  <si>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</si>
  <si>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</si>
  <si>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</si>
  <si>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</si>
  <si>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</si>
  <si>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</si>
  <si>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</si>
  <si>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</si>
  <si>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</si>
  <si>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</si>
  <si>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</si>
  <si>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</si>
  <si>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</si>
  <si>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</si>
  <si>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</si>
  <si>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</si>
  <si>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</si>
  <si>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</si>
  <si>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</si>
  <si>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</si>
  <si>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</si>
  <si>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</si>
  <si>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</si>
  <si>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</si>
  <si>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</si>
  <si>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</si>
  <si>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</si>
  <si>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</si>
  <si>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</si>
  <si>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</si>
  <si>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</si>
  <si>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</si>
  <si>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</si>
  <si>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</si>
  <si>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</si>
  <si>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</si>
  <si>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</si>
  <si>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</si>
  <si>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</si>
  <si>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</si>
  <si>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</si>
  <si>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</si>
  <si>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</si>
  <si>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</si>
  <si>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</si>
  <si>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</si>
  <si>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</si>
  <si>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</si>
  <si>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</si>
  <si>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</si>
  <si>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</si>
  <si>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</si>
  <si>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</si>
  <si>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</si>
  <si>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</si>
  <si>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</si>
  <si>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</si>
  <si>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</si>
  <si>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</si>
  <si>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</si>
  <si>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</si>
  <si>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</si>
  <si>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</si>
  <si>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</si>
  <si>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</si>
  <si>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</si>
  <si>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</si>
  <si>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</si>
  <si>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</si>
  <si>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</si>
  <si>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</si>
  <si>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</si>
  <si>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</si>
  <si>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</si>
  <si>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</si>
  <si>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</si>
  <si>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</si>
  <si>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</si>
  <si>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</si>
  <si>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</si>
  <si>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</si>
  <si>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</si>
  <si>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</si>
  <si>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</si>
  <si>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</si>
  <si>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</si>
  <si>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</si>
  <si>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</si>
  <si>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</si>
  <si>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</si>
  <si>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</si>
  <si>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</si>
  <si>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</si>
  <si>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</si>
  <si>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</si>
  <si>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</si>
  <si>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</si>
  <si>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</si>
  <si>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</si>
  <si>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</si>
  <si>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</si>
  <si>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</si>
  <si>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</si>
  <si>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</si>
  <si>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</si>
  <si>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</si>
  <si>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</si>
  <si>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</si>
  <si>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</si>
  <si>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</si>
  <si>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</si>
  <si>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</si>
  <si>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</si>
  <si>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</si>
  <si>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</si>
  <si>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</si>
  <si>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</si>
  <si>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</si>
  <si>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</si>
  <si>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</si>
  <si>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</si>
  <si>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</si>
  <si>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</si>
  <si>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</si>
  <si>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</si>
  <si>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</si>
  <si>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</si>
  <si>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</si>
  <si>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</si>
  <si>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</si>
  <si>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</si>
  <si>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</si>
  <si>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</si>
  <si>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</si>
  <si>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</si>
  <si>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</si>
  <si>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</si>
  <si>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</si>
  <si>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</si>
  <si>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</si>
  <si>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</si>
  <si>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</si>
  <si>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</si>
  <si>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</si>
  <si>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</si>
  <si>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</si>
  <si>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</si>
  <si>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</si>
  <si>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</si>
  <si>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</si>
  <si>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</si>
  <si>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</si>
  <si>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</si>
  <si>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</si>
  <si>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</si>
  <si>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</si>
  <si>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</si>
  <si>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</si>
  <si>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</si>
  <si>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</si>
  <si>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</si>
  <si>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</si>
  <si>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</si>
  <si>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</si>
  <si>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</si>
  <si>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</si>
  <si>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</si>
  <si>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</si>
  <si>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</si>
  <si>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</si>
  <si>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</si>
  <si>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</si>
  <si>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</si>
  <si>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</si>
  <si>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</si>
  <si>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</si>
  <si>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</si>
  <si>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</si>
  <si>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</si>
  <si>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</si>
  <si>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</si>
  <si>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</si>
  <si>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</si>
  <si>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</si>
  <si>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</si>
  <si>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</si>
  <si>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</si>
  <si>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</si>
  <si>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</si>
  <si>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</si>
  <si>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</si>
  <si>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</si>
  <si>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</si>
  <si>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</si>
  <si>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</si>
  <si>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</si>
  <si>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</si>
  <si>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</si>
  <si>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</si>
  <si>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</si>
  <si>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</si>
  <si>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</si>
  <si>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</si>
  <si>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</si>
  <si>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</si>
  <si>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</si>
  <si>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</si>
  <si>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</si>
  <si>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</si>
  <si>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</si>
  <si>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</si>
  <si>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</si>
  <si>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</si>
  <si>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</si>
  <si>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</si>
  <si>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</si>
  <si>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</si>
  <si>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</si>
  <si>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</si>
  <si>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</si>
  <si>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</si>
  <si>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</si>
  <si>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</si>
  <si>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</si>
  <si>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</si>
  <si>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</si>
  <si>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</si>
  <si>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</si>
  <si>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</si>
  <si>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</si>
  <si>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</si>
  <si>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</si>
  <si>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</si>
  <si>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</si>
  <si>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</si>
  <si>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</si>
  <si>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</si>
  <si>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</si>
  <si>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</si>
  <si>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</si>
  <si>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</si>
  <si>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</si>
  <si>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</si>
  <si>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</si>
  <si>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</si>
  <si>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</si>
  <si>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</si>
  <si>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</si>
  <si>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</si>
  <si>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</si>
  <si>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</si>
  <si>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</si>
  <si>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</si>
  <si>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</si>
  <si>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</si>
  <si>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</si>
  <si>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</si>
  <si>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</si>
  <si>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</si>
  <si>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</si>
  <si>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</si>
  <si>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</si>
  <si>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</si>
  <si>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</si>
  <si>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</si>
  <si>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</si>
  <si>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</si>
  <si>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</si>
  <si>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</si>
  <si>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</si>
  <si>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</si>
  <si>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</si>
  <si>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</si>
  <si>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</si>
  <si>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</si>
  <si>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</si>
  <si>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</si>
  <si>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</si>
  <si>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</si>
  <si>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</si>
  <si>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</si>
  <si>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</si>
  <si>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</si>
  <si>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</si>
  <si>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</si>
  <si>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</si>
  <si>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</si>
  <si>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</si>
  <si>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</si>
  <si>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</si>
  <si>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</si>
  <si>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</si>
  <si>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</si>
  <si>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</si>
  <si>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</si>
  <si>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</si>
  <si>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</si>
  <si>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</si>
  <si>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</si>
  <si>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</si>
  <si>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</si>
  <si>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</si>
  <si>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</si>
  <si>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</si>
  <si>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</si>
  <si>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</si>
  <si>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</si>
  <si>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</si>
  <si>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</si>
  <si>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</si>
  <si>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</si>
  <si>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</si>
  <si>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</si>
  <si>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</si>
  <si>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</si>
  <si>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</si>
  <si>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</si>
  <si>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</si>
  <si>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</si>
  <si>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</si>
  <si>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</si>
  <si>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</si>
  <si>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</si>
  <si>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</si>
  <si>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</si>
  <si>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</si>
  <si>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</si>
  <si>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</si>
  <si>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</si>
  <si>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</si>
  <si>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</si>
  <si>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</si>
  <si>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</si>
  <si>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</si>
  <si>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</si>
  <si>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</si>
  <si>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</si>
  <si>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</si>
  <si>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</si>
  <si>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</si>
  <si>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</si>
  <si>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</si>
  <si>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</si>
  <si>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</si>
  <si>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</si>
  <si>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</si>
  <si>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</si>
  <si>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</si>
  <si>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</si>
  <si>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</si>
  <si>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</si>
  <si>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</si>
  <si>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</si>
  <si>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</si>
  <si>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</si>
  <si>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</si>
  <si>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</si>
  <si>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</si>
  <si>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</si>
  <si>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</si>
  <si>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</si>
  <si>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</si>
  <si>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</si>
  <si>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</si>
  <si>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</si>
  <si>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</si>
  <si>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</si>
  <si>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</si>
  <si>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</si>
  <si>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</si>
  <si>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</si>
  <si>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</si>
  <si>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</si>
  <si>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</si>
  <si>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</si>
  <si>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</si>
  <si>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</si>
  <si>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</si>
  <si>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</si>
  <si>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</si>
  <si>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</si>
  <si>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</si>
  <si>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</si>
  <si>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</si>
  <si>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</si>
  <si>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</si>
  <si>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</si>
  <si>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</si>
  <si>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</si>
  <si>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</si>
  <si>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</si>
  <si>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</si>
  <si>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</si>
  <si>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</si>
  <si>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</si>
  <si>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</si>
  <si>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</si>
  <si>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</si>
  <si>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</si>
  <si>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</si>
  <si>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</si>
  <si>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</si>
  <si>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</si>
  <si>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</si>
  <si>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</si>
  <si>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</si>
  <si>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</si>
  <si>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</si>
  <si>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</si>
  <si>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</si>
  <si>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</si>
  <si>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</si>
  <si>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</si>
  <si>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</si>
  <si>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</si>
  <si>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</si>
  <si>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</si>
  <si>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</si>
  <si>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</si>
  <si>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</si>
  <si>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</si>
  <si>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</si>
  <si>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</si>
  <si>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</si>
  <si>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</si>
  <si>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</si>
  <si>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</si>
  <si>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</si>
  <si>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</si>
  <si>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</si>
  <si>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</si>
  <si>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</si>
  <si>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</si>
  <si>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</si>
  <si>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</si>
  <si>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</si>
  <si>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</si>
  <si>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</si>
  <si>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</si>
  <si>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</si>
  <si>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</si>
  <si>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</si>
  <si>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</si>
  <si>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</si>
  <si>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</si>
  <si>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</si>
  <si>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</si>
  <si>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</si>
  <si>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</si>
  <si>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</si>
  <si>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</si>
  <si>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</si>
  <si>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</si>
  <si>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</si>
  <si>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</si>
  <si>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</si>
  <si>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</si>
  <si>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</si>
  <si>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</si>
  <si>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</si>
  <si>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</si>
  <si>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</si>
  <si>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</si>
  <si>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</si>
  <si>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</si>
  <si>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</si>
  <si>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</si>
  <si>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</si>
  <si>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</si>
  <si>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</si>
  <si>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</si>
  <si>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</si>
  <si>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</si>
  <si>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</si>
  <si>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</si>
  <si>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</si>
  <si>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</si>
  <si>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</si>
  <si>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</si>
  <si>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</si>
  <si>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</si>
  <si>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</si>
  <si>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</si>
  <si>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</si>
  <si>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</si>
  <si>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</si>
  <si>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</si>
  <si>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</si>
  <si>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</si>
  <si>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</si>
  <si>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</si>
  <si>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</si>
  <si>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</si>
  <si>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</si>
  <si>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</si>
  <si>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</si>
  <si>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</si>
  <si>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</si>
  <si>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</si>
  <si>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</si>
  <si>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</si>
  <si>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</si>
  <si>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</si>
  <si>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</si>
  <si>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</si>
  <si>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</si>
  <si>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</si>
  <si>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</si>
  <si>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</si>
  <si>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</si>
  <si>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</si>
  <si>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</si>
  <si>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</si>
  <si>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</si>
  <si>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</si>
  <si>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</si>
  <si>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</si>
  <si>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</si>
  <si>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</si>
  <si>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</si>
  <si>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</si>
  <si>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</si>
  <si>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</si>
  <si>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</si>
  <si>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</si>
  <si>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</si>
  <si>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</si>
  <si>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</si>
  <si>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</si>
  <si>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</si>
  <si>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</si>
  <si>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</si>
  <si>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</si>
  <si>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</si>
  <si>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</si>
  <si>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</si>
  <si>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</si>
  <si>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</si>
  <si>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</si>
  <si>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</si>
  <si>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</si>
  <si>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</si>
  <si>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</si>
  <si>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</si>
  <si>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</si>
  <si>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</si>
  <si>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</si>
  <si>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</si>
  <si>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</si>
  <si>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</si>
  <si>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</si>
  <si>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</si>
  <si>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</si>
  <si>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</si>
  <si>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</si>
  <si>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</si>
  <si>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</si>
  <si>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</si>
  <si>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</si>
  <si>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</si>
  <si>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</si>
  <si>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</si>
  <si>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</si>
  <si>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</si>
  <si>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</si>
  <si>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</si>
  <si>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</si>
  <si>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</si>
  <si>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</si>
  <si>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</si>
  <si>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</si>
  <si>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</si>
  <si>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</si>
  <si>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</si>
  <si>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</si>
  <si>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</si>
  <si>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</si>
  <si>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</si>
  <si>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</si>
  <si>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</si>
  <si>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</si>
  <si>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</si>
  <si>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</si>
  <si>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</si>
  <si>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</si>
  <si>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</si>
  <si>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</si>
  <si>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</si>
  <si>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</si>
  <si>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</si>
  <si>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</si>
  <si>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</si>
  <si>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</si>
  <si>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</si>
  <si>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</si>
  <si>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</si>
  <si>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</si>
  <si>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</si>
  <si>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</si>
  <si>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</si>
  <si>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</si>
  <si>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</si>
  <si>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</si>
  <si>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</si>
  <si>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</si>
  <si>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</si>
  <si>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</si>
  <si>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</si>
  <si>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</si>
  <si>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</si>
  <si>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</si>
  <si>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</si>
  <si>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</si>
  <si>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</si>
  <si>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</si>
  <si>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</si>
  <si>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</si>
  <si>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</si>
  <si>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</si>
  <si>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</si>
  <si>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</si>
  <si>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</si>
  <si>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</si>
  <si>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</si>
  <si>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</si>
  <si>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</si>
  <si>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</si>
  <si>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</si>
  <si>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</si>
  <si>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</si>
  <si>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</si>
  <si>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</si>
  <si>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</si>
  <si>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</si>
  <si>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</si>
  <si>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</si>
  <si>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</si>
  <si>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</si>
  <si>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</si>
  <si>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</si>
  <si>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</si>
  <si>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</si>
  <si>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</si>
  <si>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</si>
  <si>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</si>
  <si>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</si>
  <si>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</si>
  <si>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</si>
  <si>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</si>
  <si>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</si>
  <si>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</si>
  <si>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</si>
  <si>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</si>
  <si>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</si>
  <si>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</si>
  <si>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</si>
  <si>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</si>
  <si>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</si>
  <si>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</si>
  <si>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</si>
  <si>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</si>
  <si>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</si>
  <si>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</si>
  <si>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</si>
  <si>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</si>
  <si>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</si>
  <si>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</si>
  <si>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</si>
  <si>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</si>
  <si>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</si>
  <si>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</si>
  <si>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</si>
  <si>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</si>
  <si>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</si>
  <si>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</si>
  <si>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</si>
  <si>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</si>
  <si>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</si>
  <si>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</si>
  <si>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</si>
  <si>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</si>
  <si>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</si>
  <si>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</si>
  <si>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</si>
  <si>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</si>
  <si>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</si>
  <si>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</si>
  <si>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</si>
  <si>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</si>
  <si>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</si>
  <si>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</si>
  <si>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</si>
  <si>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</si>
  <si>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</si>
  <si>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</si>
  <si>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</si>
  <si>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</si>
  <si>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</si>
  <si>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</si>
  <si>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</si>
  <si>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</si>
  <si>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</si>
  <si>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</si>
  <si>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</si>
  <si>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</si>
  <si>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</si>
  <si>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</si>
  <si>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</si>
  <si>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</si>
  <si>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</si>
  <si>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</si>
  <si>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</si>
  <si>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</si>
  <si>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</si>
  <si>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</si>
  <si>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</si>
  <si>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</si>
  <si>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</si>
  <si>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</si>
  <si>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</si>
  <si>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</si>
  <si>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</si>
  <si>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</si>
  <si>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</si>
  <si>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</si>
  <si>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</si>
  <si>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</si>
  <si>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</si>
  <si>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</si>
  <si>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</si>
  <si>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</si>
  <si>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</si>
  <si>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</si>
  <si>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</si>
  <si>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</si>
  <si>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</si>
  <si>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</si>
  <si>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</si>
  <si>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</si>
  <si>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</si>
  <si>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</si>
  <si>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</si>
  <si>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</si>
  <si>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</si>
  <si>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</si>
  <si>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</si>
  <si>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</si>
  <si>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</si>
  <si>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</si>
  <si>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</si>
  <si>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</si>
  <si>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</si>
  <si>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</si>
  <si>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</si>
  <si>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</si>
  <si>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</si>
  <si>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</si>
  <si>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</si>
  <si>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</si>
  <si>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</si>
  <si>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</si>
  <si>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</si>
  <si>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</si>
  <si>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</si>
  <si>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</si>
  <si>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</si>
  <si>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</si>
  <si>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</si>
  <si>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</si>
  <si>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</si>
  <si>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</si>
  <si>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</si>
  <si>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</si>
  <si>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</si>
  <si>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</si>
  <si>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</si>
  <si>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</si>
  <si>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</si>
  <si>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</si>
  <si>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</si>
  <si>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</si>
  <si>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</si>
  <si>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</si>
  <si>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</si>
  <si>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</si>
  <si>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</si>
  <si>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</si>
  <si>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</si>
  <si>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</si>
  <si>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</si>
  <si>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</si>
  <si>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</si>
  <si>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</si>
  <si>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</si>
  <si>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</si>
  <si>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</si>
  <si>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</si>
  <si>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</si>
  <si>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</si>
  <si>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</si>
  <si>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</si>
  <si>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</si>
  <si>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</si>
  <si>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</si>
  <si>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</si>
  <si>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</si>
  <si>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</si>
  <si>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</si>
  <si>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</si>
  <si>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</si>
  <si>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</si>
  <si>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</si>
  <si>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</si>
  <si>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</si>
  <si>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</si>
  <si>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</si>
  <si>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</si>
  <si>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</si>
  <si>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</si>
  <si>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</si>
  <si>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</si>
  <si>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</si>
  <si>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</si>
  <si>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</si>
  <si>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</si>
  <si>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</si>
  <si>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</si>
  <si>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</si>
  <si>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</si>
  <si>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</si>
  <si>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</si>
  <si>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</si>
  <si>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</si>
  <si>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</si>
  <si>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</si>
  <si>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</si>
  <si>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</si>
  <si>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</si>
  <si>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</si>
  <si>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</si>
  <si>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</si>
  <si>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</si>
  <si>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</si>
  <si>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</si>
  <si>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</si>
  <si>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</si>
  <si>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</si>
  <si>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</si>
  <si>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</si>
  <si>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</si>
  <si>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</si>
  <si>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</si>
  <si>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</si>
  <si>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</si>
  <si>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</si>
  <si>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</si>
  <si>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</si>
  <si>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</si>
  <si>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</si>
  <si>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</si>
  <si>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</si>
  <si>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</si>
  <si>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</si>
  <si>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</si>
  <si>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</si>
  <si>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</si>
  <si>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</si>
  <si>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</si>
  <si>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</si>
  <si>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</si>
  <si>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</si>
  <si>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</si>
  <si>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</si>
  <si>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</si>
  <si>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</si>
  <si>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</si>
  <si>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</si>
  <si>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</si>
  <si>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</si>
  <si>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</si>
  <si>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</si>
  <si>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</si>
  <si>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</si>
  <si>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</si>
  <si>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</si>
  <si>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</si>
  <si>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</si>
  <si>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</si>
  <si>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</si>
  <si>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</si>
  <si>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</si>
  <si>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</si>
  <si>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</si>
  <si>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</si>
  <si>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</si>
  <si>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</si>
  <si>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</si>
  <si>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</si>
  <si>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</si>
  <si>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</si>
  <si>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</si>
  <si>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</si>
  <si>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</si>
  <si>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</si>
  <si>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</si>
  <si>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</si>
  <si>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</si>
  <si>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</si>
  <si>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</si>
  <si>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</si>
  <si>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</si>
  <si>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</si>
  <si>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</si>
  <si>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</si>
  <si>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</si>
  <si>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</si>
  <si>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</si>
  <si>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</si>
  <si>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</si>
  <si>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</si>
  <si>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</si>
  <si>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</si>
  <si>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</si>
  <si>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</si>
  <si>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</si>
  <si>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</si>
  <si>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</si>
  <si>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</si>
  <si>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</si>
  <si>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</si>
  <si>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</si>
  <si>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</si>
  <si>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</si>
  <si>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</si>
  <si>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</si>
  <si>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</si>
  <si>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</si>
  <si>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</si>
  <si>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</si>
  <si>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</si>
  <si>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</si>
  <si>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</si>
  <si>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</si>
  <si>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</si>
  <si>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</si>
  <si>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</si>
  <si>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</si>
  <si>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</si>
  <si>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</si>
  <si>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</si>
  <si>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</si>
  <si>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</si>
  <si>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</si>
  <si>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</si>
  <si>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</si>
  <si>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</si>
  <si>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</si>
  <si>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</si>
  <si>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</si>
  <si>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</si>
  <si>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</si>
  <si>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</si>
  <si>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</si>
  <si>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</si>
  <si>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</si>
  <si>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</si>
  <si>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</si>
  <si>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</si>
  <si>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</si>
  <si>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</si>
  <si>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</si>
  <si>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</si>
  <si>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</si>
  <si>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</si>
  <si>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</si>
  <si>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</si>
  <si>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</si>
  <si>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</si>
  <si>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</si>
  <si>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</si>
  <si>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</si>
  <si>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</si>
  <si>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</si>
  <si>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</si>
  <si>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</si>
  <si>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</si>
  <si>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</si>
  <si>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</si>
  <si>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</si>
  <si>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</si>
  <si>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</si>
  <si>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</si>
  <si>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</si>
  <si>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</si>
  <si>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</si>
  <si>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</si>
  <si>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</si>
  <si>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</si>
  <si>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</si>
  <si>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</si>
  <si>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</si>
  <si>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</si>
  <si>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</si>
  <si>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</si>
  <si>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</si>
  <si>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</si>
  <si>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</si>
  <si>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</si>
  <si>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</si>
  <si>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</si>
  <si>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</si>
  <si>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</si>
  <si>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</si>
  <si>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</si>
  <si>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</si>
  <si>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</si>
  <si>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</si>
  <si>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</si>
  <si>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</si>
  <si>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</si>
  <si>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</si>
  <si>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</si>
  <si>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</si>
  <si>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</si>
  <si>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</si>
  <si>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</si>
  <si>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</si>
  <si>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</si>
  <si>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</si>
  <si>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</si>
  <si>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</si>
  <si>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</si>
  <si>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</si>
  <si>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</si>
  <si>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</si>
  <si>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</si>
  <si>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</si>
  <si>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</si>
  <si>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</si>
  <si>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</si>
  <si>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</si>
  <si>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</si>
  <si>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</si>
  <si>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</si>
  <si>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</si>
  <si>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</si>
  <si>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</si>
  <si>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</si>
  <si>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</si>
  <si>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</si>
  <si>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</si>
  <si>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</si>
  <si>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</si>
  <si>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</si>
  <si>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</si>
  <si>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</si>
  <si>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</si>
  <si>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</si>
  <si>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</si>
  <si>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</si>
  <si>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</si>
  <si>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</si>
  <si>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</si>
  <si>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</si>
  <si>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</si>
  <si>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</si>
  <si>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</si>
  <si>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</si>
  <si>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</si>
  <si>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</si>
  <si>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</si>
  <si>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</si>
  <si>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</si>
  <si>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</si>
  <si>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</si>
  <si>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</si>
  <si>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</si>
  <si>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</si>
  <si>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</si>
  <si>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</si>
  <si>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</si>
  <si>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</si>
  <si>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</si>
  <si>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</si>
  <si>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</si>
  <si>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</si>
  <si>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</si>
  <si>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</si>
  <si>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</si>
  <si>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</si>
  <si>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</si>
  <si>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</si>
  <si>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</si>
  <si>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</si>
  <si>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</si>
  <si>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</si>
  <si>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</si>
  <si>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</si>
  <si>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</si>
  <si>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</si>
  <si>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</si>
  <si>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</si>
  <si>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</si>
  <si>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</si>
  <si>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</si>
  <si>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</si>
  <si>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</si>
  <si>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</si>
  <si>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</si>
  <si>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</si>
  <si>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</si>
  <si>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</si>
  <si>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</si>
  <si>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</si>
  <si>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</si>
  <si>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</si>
  <si>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</si>
  <si>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</si>
  <si>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</si>
  <si>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</si>
  <si>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</si>
  <si>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</si>
  <si>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</si>
  <si>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</si>
  <si>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</si>
  <si>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</si>
  <si>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</si>
  <si>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</si>
  <si>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</si>
  <si>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</si>
  <si>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</si>
  <si>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</si>
  <si>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</si>
  <si>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</si>
  <si>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</si>
  <si>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</si>
  <si>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</si>
  <si>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</si>
  <si>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</si>
  <si>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</si>
  <si>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</si>
  <si>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</si>
  <si>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</si>
  <si>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</si>
  <si>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</si>
  <si>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</si>
  <si>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</si>
  <si>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</si>
  <si>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</si>
  <si>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</si>
  <si>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</si>
  <si>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</si>
  <si>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</si>
  <si>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</si>
  <si>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</si>
  <si>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</si>
  <si>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</si>
  <si>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</si>
  <si>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</si>
  <si>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</si>
  <si>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</si>
  <si>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</si>
  <si>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</si>
  <si>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</si>
  <si>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</si>
  <si>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</si>
  <si>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</si>
  <si>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</si>
  <si>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</si>
  <si>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</si>
  <si>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</si>
  <si>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</si>
  <si>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</si>
  <si>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</si>
  <si>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</si>
  <si>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</si>
  <si>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</si>
  <si>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</si>
  <si>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</si>
  <si>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</si>
  <si>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</si>
  <si>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</si>
  <si>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</si>
  <si>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</si>
  <si>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</si>
  <si>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</si>
  <si>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</si>
  <si>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</si>
  <si>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</si>
  <si>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</si>
  <si>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</si>
  <si>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</si>
  <si>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</si>
  <si>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</si>
  <si>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</si>
  <si>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</si>
  <si>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</si>
  <si>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</si>
  <si>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</si>
  <si>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</si>
  <si>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</si>
  <si>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</si>
  <si>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</si>
  <si>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</si>
  <si>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</si>
  <si>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</si>
  <si>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</si>
  <si>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</si>
  <si>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</si>
  <si>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</si>
  <si>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</si>
  <si>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</si>
  <si>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</si>
  <si>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</si>
  <si>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</si>
  <si>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</si>
  <si>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</si>
  <si>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</si>
  <si>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</si>
  <si>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</si>
  <si>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</si>
  <si>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</si>
  <si>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</si>
  <si>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</si>
  <si>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</si>
  <si>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</si>
  <si>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</si>
  <si>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</si>
  <si>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</si>
  <si>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</si>
  <si>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</si>
  <si>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</si>
  <si>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</si>
  <si>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</si>
  <si>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</si>
  <si>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</si>
  <si>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</si>
  <si>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</si>
  <si>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</si>
  <si>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</si>
  <si>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</si>
  <si>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</si>
  <si>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</si>
  <si>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</si>
  <si>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</si>
  <si>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</si>
  <si>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</si>
  <si>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</si>
  <si>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</si>
  <si>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</si>
  <si>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</si>
  <si>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</si>
  <si>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</si>
  <si>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</si>
  <si>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</si>
  <si>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</si>
  <si>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</si>
  <si>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</si>
  <si>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</si>
  <si>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</si>
  <si>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</si>
  <si>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</si>
  <si>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</si>
  <si>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</si>
  <si>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</si>
  <si>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</si>
  <si>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</si>
  <si>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</si>
  <si>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</si>
  <si>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</si>
  <si>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</si>
  <si>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</si>
  <si>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</si>
  <si>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</si>
  <si>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</si>
  <si>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</si>
  <si>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</si>
  <si>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</si>
  <si>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</si>
  <si>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</si>
  <si>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</si>
  <si>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</si>
  <si>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</si>
  <si>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</si>
  <si>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</si>
  <si>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</si>
  <si>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</si>
  <si>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</si>
  <si>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</si>
  <si>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</si>
  <si>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</si>
  <si>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</si>
  <si>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</si>
  <si>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</si>
  <si>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</si>
  <si>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</si>
  <si>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</si>
  <si>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</si>
  <si>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</si>
  <si>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</si>
  <si>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</si>
  <si>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</si>
  <si>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</si>
  <si>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</si>
  <si>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</si>
  <si>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</si>
  <si>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</si>
  <si>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</si>
  <si>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</si>
  <si>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</si>
  <si>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</si>
  <si>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</si>
  <si>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</si>
  <si>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</si>
  <si>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</si>
  <si>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</si>
  <si>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</si>
  <si>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</si>
  <si>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</si>
  <si>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</si>
  <si>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</si>
  <si>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</si>
  <si>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</si>
  <si>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</si>
  <si>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</si>
  <si>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</si>
  <si>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</si>
  <si>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</si>
  <si>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</si>
  <si>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</si>
  <si>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</si>
  <si>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</si>
  <si>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</si>
  <si>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</si>
  <si>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</si>
  <si>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</si>
  <si>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</si>
  <si>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</si>
  <si>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</si>
  <si>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</si>
  <si>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</si>
  <si>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</si>
  <si>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</si>
  <si>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</si>
  <si>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</si>
  <si>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</si>
  <si>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</si>
  <si>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</si>
  <si>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</si>
  <si>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</si>
  <si>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</si>
  <si>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</si>
  <si>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</si>
  <si>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</si>
  <si>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</si>
  <si>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</si>
  <si>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</si>
  <si>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</si>
  <si>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</si>
  <si>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</si>
  <si>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</si>
  <si>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</si>
  <si>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</si>
  <si>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</si>
  <si>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</si>
  <si>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</si>
  <si>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</si>
  <si>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</si>
  <si>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</si>
  <si>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</si>
  <si>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</si>
  <si>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</si>
  <si>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</si>
  <si>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</si>
  <si>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</si>
  <si>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</si>
  <si>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</si>
  <si>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</si>
  <si>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</si>
  <si>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</si>
  <si>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</si>
  <si>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</si>
  <si>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</si>
  <si>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</si>
  <si>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</si>
  <si>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</si>
  <si>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</si>
  <si>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</si>
  <si>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</si>
  <si>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</si>
  <si>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</si>
  <si>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</si>
  <si>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</si>
  <si>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</si>
  <si>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</si>
  <si>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</si>
  <si>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</si>
  <si>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</si>
  <si>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</si>
  <si>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</si>
  <si>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</si>
  <si>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</si>
  <si>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</si>
  <si>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</si>
  <si>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</si>
  <si>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</si>
  <si>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</si>
  <si>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</si>
  <si>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</si>
  <si>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</si>
  <si>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</si>
  <si>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</si>
  <si>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</si>
  <si>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</si>
  <si>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</si>
  <si>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</si>
  <si>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</si>
  <si>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</si>
  <si>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</si>
  <si>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</si>
  <si>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</si>
  <si>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</si>
  <si>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</si>
  <si>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</si>
  <si>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</si>
  <si>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</si>
  <si>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</si>
  <si>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</si>
  <si>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</si>
  <si>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</si>
  <si>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</si>
  <si>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</si>
  <si>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</si>
  <si>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</si>
  <si>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</si>
  <si>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</si>
  <si>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</si>
  <si>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</si>
  <si>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</si>
  <si>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</si>
  <si>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</si>
  <si>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</si>
  <si>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</si>
  <si>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</si>
  <si>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</si>
  <si>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</si>
  <si>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</si>
  <si>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</si>
  <si>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</si>
  <si>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</si>
  <si>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</si>
  <si>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</si>
  <si>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</si>
  <si>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</si>
  <si>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</si>
  <si>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</si>
  <si>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</si>
  <si>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</si>
  <si>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</si>
  <si>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</si>
  <si>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</si>
  <si>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</si>
  <si>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</si>
  <si>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</si>
  <si>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</si>
  <si>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</si>
  <si>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</si>
  <si>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</si>
  <si>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</si>
  <si>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</si>
  <si>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</si>
  <si>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</si>
  <si>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</si>
  <si>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</si>
  <si>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</si>
  <si>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</si>
  <si>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</si>
  <si>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</si>
  <si>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</si>
  <si>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</si>
  <si>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</si>
  <si>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</si>
  <si>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</si>
  <si>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</si>
  <si>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</si>
  <si>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</si>
  <si>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</si>
  <si>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</si>
  <si>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</si>
  <si>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</si>
  <si>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</si>
  <si>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</si>
  <si>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</si>
  <si>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</si>
  <si>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</si>
  <si>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</si>
  <si>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</si>
  <si>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</si>
  <si>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</si>
  <si>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</si>
  <si>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</si>
  <si>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</si>
  <si>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</si>
  <si>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</si>
  <si>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</si>
  <si>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</si>
  <si>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</si>
  <si>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</si>
  <si>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</si>
  <si>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</si>
  <si>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</si>
  <si>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</si>
  <si>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</si>
  <si>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</si>
  <si>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</si>
  <si>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</si>
  <si>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</si>
  <si>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</si>
  <si>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</si>
  <si>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</si>
  <si>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</si>
  <si>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</si>
  <si>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</si>
  <si>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</si>
  <si>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</si>
  <si>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</si>
  <si>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</si>
  <si>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</si>
  <si>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</si>
  <si>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</si>
  <si>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</si>
  <si>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</si>
  <si>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</si>
  <si>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</si>
  <si>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</si>
  <si>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</si>
  <si>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</si>
  <si>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</si>
  <si>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</si>
  <si>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</si>
  <si>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</si>
  <si>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</si>
  <si>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</si>
  <si>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</si>
  <si>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</si>
  <si>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</si>
  <si>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</si>
  <si>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</si>
  <si>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</si>
  <si>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</si>
  <si>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</si>
  <si>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</si>
  <si>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</si>
  <si>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</si>
  <si>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</si>
  <si>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</si>
  <si>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</si>
  <si>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</si>
  <si>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</si>
  <si>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</si>
  <si>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</si>
  <si>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</si>
  <si>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</si>
  <si>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</si>
  <si>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</si>
  <si>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</si>
  <si>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</si>
  <si>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</si>
  <si>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</si>
  <si>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</si>
  <si>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</si>
  <si>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</si>
  <si>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</si>
  <si>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</si>
  <si>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</si>
  <si>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</si>
  <si>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</si>
  <si>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</si>
  <si>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</si>
  <si>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</si>
  <si>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</si>
  <si>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</si>
  <si>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</si>
  <si>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</si>
  <si>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</si>
  <si>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</si>
  <si>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</si>
  <si>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</si>
  <si>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</si>
  <si>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</si>
  <si>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</si>
  <si>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</si>
  <si>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</si>
  <si>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</si>
  <si>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</si>
  <si>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</si>
  <si>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</si>
  <si>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</si>
  <si>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</si>
  <si>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</si>
  <si>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</si>
  <si>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</si>
  <si>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</si>
  <si>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</si>
  <si>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</si>
  <si>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</si>
  <si>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</si>
  <si>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</si>
  <si>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</si>
  <si>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</si>
  <si>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</si>
  <si>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</si>
  <si>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</si>
  <si>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</si>
  <si>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</si>
  <si>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</si>
  <si>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</si>
  <si>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</si>
  <si>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</si>
  <si>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</si>
  <si>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</si>
  <si>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</si>
  <si>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</si>
  <si>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</si>
  <si>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</si>
  <si>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</si>
  <si>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</si>
  <si>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</si>
  <si>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</si>
  <si>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</si>
  <si>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</si>
  <si>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</si>
  <si>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</si>
  <si>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</si>
  <si>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</si>
  <si>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</si>
  <si>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</si>
  <si>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</si>
  <si>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</si>
  <si>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</si>
  <si>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</si>
  <si>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</si>
  <si>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</si>
  <si>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</si>
  <si>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</si>
  <si>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</si>
  <si>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</si>
  <si>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</si>
  <si>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</si>
  <si>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</si>
  <si>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</si>
  <si>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</si>
  <si>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</si>
  <si>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</si>
  <si>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</si>
  <si>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</si>
  <si>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</si>
  <si>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</si>
  <si>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</si>
  <si>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</si>
  <si>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</si>
  <si>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</si>
  <si>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</si>
  <si>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</si>
  <si>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</si>
  <si>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</si>
  <si>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</si>
  <si>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</si>
  <si>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</si>
  <si>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</si>
  <si>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</si>
  <si>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</si>
  <si>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</si>
  <si>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</si>
  <si>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</si>
  <si>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</si>
  <si>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</si>
  <si>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</si>
  <si>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</si>
  <si>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</si>
  <si>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</si>
  <si>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</si>
  <si>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</si>
  <si>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</si>
  <si>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</si>
  <si>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</si>
  <si>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</si>
  <si>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</si>
  <si>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</si>
  <si>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</si>
  <si>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</si>
  <si>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</si>
  <si>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</si>
  <si>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</si>
  <si>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</si>
  <si>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</si>
  <si>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</si>
  <si>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</si>
  <si>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</si>
  <si>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</si>
  <si>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</si>
  <si>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</si>
  <si>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</si>
  <si>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</si>
  <si>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</si>
  <si>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</si>
  <si>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</si>
  <si>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</si>
  <si>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</si>
  <si>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</si>
  <si>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</si>
  <si>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</si>
  <si>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</si>
  <si>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</si>
  <si>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</si>
  <si>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</si>
  <si>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</si>
  <si>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</si>
  <si>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</si>
  <si>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</si>
  <si>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</si>
  <si>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</si>
  <si>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</si>
  <si>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</si>
  <si>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</si>
  <si>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</si>
  <si>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</si>
  <si>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</si>
  <si>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</si>
  <si>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</si>
  <si>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</si>
  <si>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</si>
  <si>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</si>
  <si>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</si>
  <si>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</si>
  <si>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</si>
  <si>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</si>
  <si>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</si>
  <si>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</si>
  <si>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</si>
  <si>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</si>
  <si>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</si>
  <si>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</si>
  <si>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</si>
  <si>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</si>
  <si>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</si>
  <si>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</si>
  <si>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</si>
  <si>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</si>
  <si>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</si>
  <si>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</si>
  <si>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</si>
  <si>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</si>
  <si>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</si>
  <si>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</si>
  <si>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</si>
  <si>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</si>
  <si>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</si>
  <si>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</si>
  <si>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</si>
  <si>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</si>
  <si>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</si>
  <si>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</si>
  <si>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</si>
  <si>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</si>
  <si>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</si>
  <si>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</si>
  <si>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</si>
  <si>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</si>
  <si>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</si>
  <si>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</si>
  <si>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</si>
  <si>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</si>
  <si>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</si>
  <si>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</si>
  <si>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</si>
  <si>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</si>
  <si>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</si>
  <si>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</si>
  <si>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</si>
  <si>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</si>
  <si>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</si>
  <si>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</si>
  <si>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</si>
  <si>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</si>
  <si>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</si>
  <si>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</si>
  <si>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</si>
  <si>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</si>
  <si>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</si>
  <si>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</si>
  <si>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</si>
  <si>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</si>
  <si>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</si>
  <si>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</si>
  <si>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</si>
  <si>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</si>
  <si>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</si>
  <si>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</si>
  <si>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</si>
  <si>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</si>
  <si>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</si>
  <si>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</si>
  <si>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</si>
  <si>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</si>
  <si>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</si>
  <si>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</si>
  <si>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</si>
  <si>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</si>
  <si>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</si>
  <si>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</si>
  <si>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</si>
  <si>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</si>
  <si>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</si>
  <si>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</si>
  <si>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</si>
  <si>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</si>
  <si>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</si>
  <si>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</si>
  <si>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</si>
  <si>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</si>
  <si>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</si>
  <si>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</si>
  <si>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</si>
  <si>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</si>
  <si>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</si>
  <si>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</si>
  <si>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</si>
  <si>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</si>
  <si>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</si>
  <si>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</si>
  <si>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</si>
  <si>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</si>
  <si>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</si>
  <si>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</si>
  <si>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</si>
  <si>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</si>
  <si>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</si>
  <si>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</si>
  <si>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</si>
  <si>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</si>
  <si>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</si>
  <si>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</si>
  <si>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</si>
  <si>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</si>
  <si>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</si>
  <si>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</si>
  <si>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</si>
  <si>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</si>
  <si>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</si>
  <si>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</si>
  <si>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</si>
  <si>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</si>
  <si>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</si>
  <si>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</si>
  <si>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</si>
  <si>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</si>
  <si>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</si>
  <si>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</si>
  <si>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</si>
  <si>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</si>
  <si>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</si>
  <si>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</si>
  <si>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</si>
  <si>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</si>
  <si>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</si>
  <si>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</si>
  <si>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</si>
  <si>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</si>
  <si>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</si>
  <si>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</si>
  <si>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</si>
  <si>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</si>
  <si>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</si>
  <si>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</si>
  <si>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</si>
  <si>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</si>
  <si>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</si>
  <si>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</si>
  <si>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</si>
  <si>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</si>
  <si>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</si>
  <si>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</si>
  <si>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</si>
  <si>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</si>
  <si>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</si>
  <si>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</si>
  <si>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</si>
  <si>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</si>
  <si>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</si>
  <si>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</si>
  <si>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</si>
  <si>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</si>
  <si>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</si>
  <si>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</si>
  <si>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</si>
  <si>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</si>
  <si>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</si>
  <si>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</si>
  <si>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</si>
  <si>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</si>
  <si>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</si>
  <si>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</si>
  <si>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</si>
  <si>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</si>
  <si>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</si>
  <si>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</si>
  <si>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</si>
  <si>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</si>
  <si>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</si>
  <si>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</si>
  <si>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</si>
  <si>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</si>
  <si>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</si>
  <si>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</si>
  <si>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</si>
  <si>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</si>
  <si>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</si>
  <si>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</si>
  <si>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</si>
  <si>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</si>
  <si>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</si>
  <si>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</si>
  <si>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</si>
  <si>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</si>
  <si>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</si>
  <si>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</si>
  <si>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</si>
  <si>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</si>
  <si>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</si>
  <si>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</si>
  <si>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</si>
  <si>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</si>
  <si>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</si>
  <si>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</si>
  <si>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</si>
  <si>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</si>
  <si>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</si>
  <si>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</si>
  <si>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</si>
  <si>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</si>
  <si>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</si>
  <si>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</si>
  <si>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</si>
  <si>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</si>
  <si>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</si>
  <si>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</si>
  <si>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</si>
  <si>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</si>
  <si>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</si>
  <si>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</si>
  <si>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</si>
  <si>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</si>
  <si>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</si>
  <si>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</si>
  <si>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</si>
  <si>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</si>
  <si>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</si>
  <si>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</si>
  <si>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</si>
  <si>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</si>
  <si>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</si>
  <si>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</si>
  <si>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</si>
  <si>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</si>
  <si>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</si>
  <si>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</si>
  <si>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</si>
  <si>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</si>
  <si>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</si>
  <si>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</si>
  <si>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</si>
  <si>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</si>
  <si>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</si>
  <si>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</si>
  <si>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</si>
  <si>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</si>
  <si>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</si>
  <si>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</si>
  <si>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</si>
  <si>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</si>
  <si>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</si>
  <si>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</si>
  <si>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</si>
  <si>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</si>
  <si>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</si>
  <si>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</si>
  <si>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</si>
  <si>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</si>
  <si>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</si>
  <si>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</si>
  <si>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</si>
  <si>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</si>
  <si>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</si>
  <si>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</si>
  <si>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</si>
  <si>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</si>
  <si>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</si>
  <si>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</si>
  <si>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</si>
  <si>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</si>
  <si>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</si>
  <si>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</si>
  <si>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</si>
  <si>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</si>
  <si>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</si>
  <si>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</si>
  <si>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</si>
  <si>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</si>
  <si>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</si>
  <si>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</si>
  <si>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</si>
  <si>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</si>
  <si>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</si>
  <si>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</si>
  <si>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</si>
  <si>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</si>
  <si>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</si>
  <si>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</si>
  <si>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</si>
  <si>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</si>
  <si>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</si>
  <si>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</si>
  <si>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</si>
  <si>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</si>
  <si>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</si>
  <si>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</si>
  <si>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</si>
  <si>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</si>
  <si>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</si>
  <si>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</si>
  <si>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</si>
  <si>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</si>
  <si>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</si>
  <si>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</si>
  <si>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</si>
  <si>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</si>
  <si>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</si>
  <si>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</si>
  <si>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</si>
  <si>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</si>
  <si>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</si>
  <si>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</si>
  <si>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</si>
  <si>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</si>
  <si>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</si>
  <si>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</si>
  <si>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</si>
  <si>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</si>
  <si>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</si>
  <si>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</si>
  <si>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</si>
  <si>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</si>
  <si>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</si>
  <si>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</si>
  <si>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</si>
  <si>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</si>
  <si>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</si>
  <si>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</si>
  <si>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</si>
  <si>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</si>
  <si>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</si>
  <si>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</si>
  <si>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</si>
  <si>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</si>
  <si>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</si>
  <si>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</si>
  <si>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</si>
  <si>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</si>
  <si>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</si>
  <si>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</si>
  <si>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</si>
  <si>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</si>
  <si>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</si>
  <si>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</si>
  <si>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</si>
  <si>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</si>
  <si>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</si>
  <si>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</si>
  <si>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</si>
  <si>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</si>
  <si>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</si>
  <si>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</si>
  <si>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</si>
  <si>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</si>
  <si>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</si>
  <si>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</si>
  <si>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</si>
  <si>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</si>
  <si>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</si>
  <si>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</si>
  <si>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</si>
  <si>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</si>
  <si>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</si>
  <si>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</si>
  <si>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</si>
  <si>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</si>
  <si>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</si>
  <si>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</si>
  <si>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</si>
  <si>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</si>
  <si>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</si>
  <si>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</si>
  <si>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</si>
  <si>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</si>
  <si>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</si>
  <si>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</si>
  <si>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</si>
  <si>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</si>
  <si>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</si>
  <si>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</si>
  <si>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</si>
  <si>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</si>
  <si>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</si>
  <si>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</si>
  <si>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</si>
  <si>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</si>
  <si>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</si>
  <si>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</si>
  <si>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</si>
  <si>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</si>
  <si>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</si>
  <si>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</si>
  <si>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</si>
  <si>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</si>
  <si>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</si>
  <si>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</si>
  <si>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</si>
  <si>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</si>
  <si>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</si>
  <si>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</si>
  <si>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</si>
  <si>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</si>
  <si>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</si>
  <si>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</si>
  <si>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</si>
  <si>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</si>
  <si>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</si>
  <si>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</si>
  <si>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</si>
  <si>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</si>
  <si>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</si>
  <si>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</si>
  <si>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</si>
  <si>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</si>
  <si>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</si>
  <si>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</si>
  <si>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</si>
  <si>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</si>
  <si>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</si>
  <si>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</si>
  <si>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</si>
  <si>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</si>
  <si>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</si>
  <si>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</si>
  <si>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</si>
  <si>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</si>
  <si>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</si>
  <si>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</si>
  <si>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</si>
  <si>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</si>
  <si>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</si>
  <si>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</si>
  <si>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</si>
  <si>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</si>
  <si>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</si>
  <si>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</si>
  <si>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</si>
  <si>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</si>
  <si>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</si>
  <si>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</si>
  <si>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</si>
  <si>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</si>
  <si>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</si>
  <si>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</si>
  <si>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</si>
  <si>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</si>
  <si>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</si>
  <si>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</si>
  <si>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</si>
  <si>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</si>
  <si>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</si>
  <si>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</si>
  <si>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</si>
  <si>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</si>
  <si>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</si>
  <si>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</si>
  <si>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</si>
  <si>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</si>
  <si>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</si>
  <si>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</si>
  <si>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</si>
  <si>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</si>
  <si>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</si>
  <si>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</si>
  <si>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</si>
  <si>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</si>
  <si>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</si>
  <si>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</si>
  <si>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</si>
  <si>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</si>
  <si>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</si>
  <si>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</si>
  <si>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</si>
  <si>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</si>
  <si>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</si>
  <si>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</si>
  <si>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</si>
  <si>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</si>
  <si>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</si>
  <si>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</si>
  <si>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</si>
  <si>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</si>
  <si>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</si>
  <si>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</si>
  <si>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</si>
  <si>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</si>
  <si>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</si>
  <si>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</si>
  <si>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</si>
  <si>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</si>
  <si>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</si>
  <si>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</si>
  <si>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</si>
  <si>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</si>
  <si>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</si>
  <si>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</si>
  <si>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</si>
  <si>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</si>
  <si>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</si>
  <si>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</si>
  <si>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</si>
  <si>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</si>
  <si>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</si>
  <si>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</si>
  <si>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</si>
  <si>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</si>
  <si>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</si>
  <si>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</si>
  <si>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</si>
  <si>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</si>
  <si>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</si>
  <si>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</si>
  <si>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</si>
  <si>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</si>
  <si>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</si>
  <si>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</si>
  <si>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</si>
  <si>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</si>
  <si>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</si>
  <si>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</si>
  <si>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</si>
  <si>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</si>
  <si>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</si>
  <si>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</si>
  <si>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</si>
  <si>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</si>
  <si>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</si>
  <si>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</si>
  <si>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</si>
  <si>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</si>
  <si>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</si>
  <si>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</si>
  <si>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</si>
  <si>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</si>
  <si>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</si>
  <si>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</si>
  <si>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</si>
  <si>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</si>
  <si>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</si>
  <si>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</si>
  <si>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</si>
  <si>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</si>
  <si>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</si>
  <si>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</si>
  <si>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</si>
  <si>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</si>
  <si>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</si>
  <si>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</si>
  <si>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</si>
  <si>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</si>
  <si>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</si>
  <si>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</si>
  <si>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</si>
  <si>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</si>
  <si>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</si>
  <si>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</si>
  <si>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</si>
  <si>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</si>
  <si>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</si>
  <si>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</si>
  <si>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</si>
  <si>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</si>
  <si>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</si>
  <si>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</si>
  <si>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</si>
  <si>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</si>
  <si>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</si>
  <si>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</si>
  <si>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</si>
  <si>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</si>
  <si>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</si>
  <si>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</si>
  <si>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</si>
  <si>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</si>
  <si>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</si>
  <si>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</si>
  <si>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</si>
  <si>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</si>
  <si>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</si>
  <si>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</si>
  <si>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</si>
  <si>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</si>
  <si>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</si>
  <si>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</si>
  <si>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</si>
  <si>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</si>
  <si>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</si>
  <si>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</si>
  <si>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</si>
  <si>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</si>
  <si>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</si>
  <si>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</si>
  <si>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</si>
  <si>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</si>
  <si>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</si>
  <si>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</si>
  <si>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</si>
  <si>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</si>
  <si>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</si>
  <si>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</si>
  <si>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</si>
  <si>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</si>
  <si>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</si>
  <si>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</si>
  <si>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</si>
  <si>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</si>
  <si>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</si>
  <si>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</si>
  <si>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</si>
  <si>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</si>
  <si>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</si>
  <si>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</si>
  <si>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</si>
  <si>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</si>
  <si>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</si>
  <si>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</si>
  <si>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</si>
  <si>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</si>
  <si>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</si>
  <si>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</si>
  <si>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</si>
  <si>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</si>
  <si>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</si>
  <si>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</si>
  <si>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</si>
  <si>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</si>
  <si>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</si>
  <si>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</si>
  <si>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</si>
  <si>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</si>
  <si>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</si>
  <si>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</si>
  <si>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</si>
  <si>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</si>
  <si>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</si>
  <si>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</si>
  <si>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</si>
  <si>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</si>
  <si>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</si>
  <si>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</si>
  <si>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</si>
  <si>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</si>
  <si>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</si>
  <si>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</si>
  <si>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</si>
  <si>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</si>
  <si>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</si>
  <si>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</si>
  <si>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</si>
  <si>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</si>
  <si>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</si>
  <si>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</si>
  <si>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</si>
  <si>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</si>
  <si>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</si>
  <si>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</si>
  <si>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</si>
  <si>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</si>
  <si>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</si>
  <si>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</si>
  <si>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</si>
  <si>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</si>
  <si>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</si>
  <si>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</si>
  <si>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</si>
  <si>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</si>
  <si>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</si>
  <si>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</si>
  <si>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</si>
  <si>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</si>
  <si>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</si>
  <si>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</si>
  <si>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</si>
  <si>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</si>
  <si>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</si>
  <si>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</si>
  <si>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</si>
  <si>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</si>
  <si>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</si>
  <si>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</si>
  <si>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</si>
  <si>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</si>
  <si>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</si>
  <si>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</si>
  <si>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</si>
  <si>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</si>
  <si>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</si>
  <si>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</si>
  <si>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</si>
  <si>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</si>
  <si>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</si>
  <si>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</si>
  <si>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</si>
  <si>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</si>
  <si>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</si>
  <si>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</si>
  <si>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</si>
  <si>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</si>
  <si>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</si>
  <si>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</si>
  <si>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</si>
  <si>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</si>
  <si>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</si>
  <si>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</si>
  <si>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</si>
  <si>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</si>
  <si>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</si>
  <si>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</si>
  <si>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</si>
  <si>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</si>
  <si>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</si>
  <si>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</si>
  <si>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</si>
  <si>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</si>
  <si>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</si>
  <si>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</si>
  <si>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</si>
  <si>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</si>
  <si>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</si>
  <si>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</si>
  <si>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</si>
  <si>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</si>
  <si>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</si>
  <si>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</si>
  <si>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</si>
  <si>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</si>
  <si>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</si>
  <si>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</si>
  <si>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</si>
  <si>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</si>
  <si>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</si>
  <si>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</si>
  <si>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</si>
  <si>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</si>
  <si>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</si>
  <si>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</si>
  <si>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</si>
  <si>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</si>
  <si>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</si>
  <si>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</si>
  <si>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</si>
  <si>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</si>
  <si>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</si>
  <si>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</si>
  <si>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</si>
  <si>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</si>
  <si>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</si>
  <si>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</si>
  <si>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</si>
  <si>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</si>
  <si>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</si>
  <si>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</si>
  <si>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</si>
  <si>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</si>
  <si>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</si>
  <si>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</si>
  <si>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</si>
  <si>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</si>
  <si>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</si>
  <si>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</si>
  <si>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</si>
  <si>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</si>
  <si>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</si>
  <si>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</si>
  <si>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</si>
  <si>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</si>
  <si>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</si>
  <si>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</si>
  <si>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</si>
  <si>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</si>
  <si>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</si>
  <si>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</si>
  <si>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</si>
  <si>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</si>
  <si>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</si>
  <si>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</si>
  <si>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</si>
  <si>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</si>
  <si>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</si>
  <si>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</si>
  <si>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</si>
  <si>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</si>
  <si>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</si>
  <si>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</si>
  <si>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</si>
  <si>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</si>
  <si>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</si>
  <si>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</si>
  <si>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</si>
  <si>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</si>
  <si>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</si>
  <si>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</si>
  <si>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</si>
  <si>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</si>
  <si>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</si>
  <si>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</si>
  <si>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</si>
  <si>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</si>
  <si>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</si>
  <si>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</si>
  <si>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</si>
  <si>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</si>
  <si>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</si>
  <si>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</si>
  <si>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</si>
  <si>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</si>
  <si>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</si>
  <si>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</si>
  <si>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</si>
  <si>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</si>
  <si>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</si>
  <si>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</si>
  <si>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</si>
  <si>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</si>
  <si>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</si>
  <si>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</si>
  <si>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</si>
  <si>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</si>
  <si>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</si>
  <si>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</si>
  <si>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</si>
  <si>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</si>
  <si>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</si>
  <si>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</si>
  <si>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</si>
  <si>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</si>
  <si>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</si>
  <si>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</si>
  <si>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</si>
  <si>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</si>
  <si>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</si>
  <si>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</si>
  <si>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</si>
  <si>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</si>
  <si>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</si>
  <si>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</si>
  <si>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</si>
  <si>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</si>
  <si>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</si>
  <si>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</si>
  <si>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</si>
  <si>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</si>
  <si>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</si>
  <si>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</si>
  <si>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</si>
  <si>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</si>
  <si>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</si>
  <si>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</si>
  <si>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</si>
  <si>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</si>
  <si>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</si>
  <si>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</si>
  <si>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</si>
  <si>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</si>
  <si>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</si>
  <si>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</si>
  <si>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</si>
  <si>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</si>
  <si>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</si>
  <si>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</si>
  <si>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</si>
  <si>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</si>
  <si>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</si>
  <si>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</si>
  <si>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</si>
  <si>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</si>
  <si>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</si>
  <si>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</si>
  <si>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</si>
  <si>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</si>
  <si>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</si>
  <si>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</si>
  <si>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</si>
  <si>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</si>
  <si>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</si>
  <si>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</si>
  <si>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</si>
  <si>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</si>
  <si>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</si>
  <si>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</si>
  <si>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</si>
  <si>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</si>
  <si>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</si>
  <si>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</si>
  <si>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</si>
  <si>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</si>
  <si>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</si>
  <si>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</si>
  <si>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</si>
  <si>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</si>
  <si>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</si>
  <si>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</si>
  <si>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</si>
  <si>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</si>
  <si>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</si>
  <si>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</si>
  <si>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</si>
  <si>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</si>
  <si>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</si>
  <si>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</si>
  <si>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</si>
  <si>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</si>
  <si>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</si>
  <si>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</si>
  <si>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</si>
  <si>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</si>
  <si>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</si>
  <si>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</si>
  <si>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</si>
  <si>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</si>
  <si>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</si>
  <si>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</si>
  <si>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</si>
  <si>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</si>
  <si>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</si>
  <si>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</si>
  <si>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</si>
  <si>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</si>
  <si>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</si>
  <si>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</si>
  <si>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</si>
  <si>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</si>
  <si>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</si>
  <si>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</si>
  <si>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</si>
  <si>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</si>
  <si>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</si>
  <si>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</si>
  <si>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</si>
  <si>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</si>
  <si>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</si>
  <si>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</si>
  <si>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</si>
  <si>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</si>
  <si>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</si>
  <si>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</si>
  <si>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</si>
  <si>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</si>
  <si>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</si>
  <si>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</si>
  <si>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</si>
  <si>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</si>
  <si>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</si>
  <si>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</si>
  <si>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</si>
  <si>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</si>
  <si>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</si>
  <si>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</si>
  <si>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</si>
  <si>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</si>
  <si>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</si>
  <si>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</si>
  <si>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</si>
  <si>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</si>
  <si>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</si>
  <si>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</si>
  <si>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</si>
  <si>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</si>
  <si>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</si>
  <si>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</si>
  <si>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</si>
  <si>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</si>
  <si>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</si>
  <si>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</si>
  <si>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</si>
  <si>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</si>
  <si>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</si>
  <si>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</si>
  <si>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</si>
  <si>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</si>
  <si>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</si>
  <si>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</si>
  <si>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</si>
  <si>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</si>
  <si>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</si>
  <si>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</si>
  <si>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</si>
  <si>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</si>
  <si>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</si>
  <si>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</si>
  <si>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</si>
  <si>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</si>
  <si>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</si>
  <si>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</si>
  <si>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</si>
  <si>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</si>
  <si>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</si>
  <si>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</si>
  <si>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</si>
  <si>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</si>
  <si>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</si>
  <si>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</si>
  <si>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</si>
  <si>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</si>
  <si>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</si>
  <si>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</si>
  <si>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</si>
  <si>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</si>
  <si>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</si>
  <si>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</si>
  <si>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</si>
  <si>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</si>
  <si>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</si>
  <si>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</si>
  <si>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</si>
  <si>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</si>
  <si>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</si>
  <si>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</si>
  <si>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</si>
  <si>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</si>
  <si>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</si>
  <si>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</si>
  <si>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</si>
  <si>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</si>
  <si>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</si>
  <si>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</si>
  <si>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</si>
  <si>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</si>
  <si>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</si>
  <si>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</si>
  <si>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</si>
  <si>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</si>
  <si>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</si>
  <si>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</si>
  <si>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</si>
  <si>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</si>
  <si>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</si>
  <si>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</si>
  <si>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</si>
  <si>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</si>
  <si>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</si>
  <si>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</si>
  <si>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</si>
  <si>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</si>
  <si>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</si>
  <si>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</si>
  <si>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</si>
  <si>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</si>
  <si>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</si>
  <si>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</si>
  <si>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</si>
  <si>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</si>
  <si>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</si>
  <si>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</si>
  <si>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</si>
  <si>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</si>
  <si>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</si>
  <si>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</si>
  <si>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</si>
  <si>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</si>
  <si>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</si>
  <si>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</si>
  <si>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</si>
  <si>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</si>
  <si>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</si>
  <si>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</si>
  <si>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</si>
  <si>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</si>
  <si>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</si>
  <si>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</si>
  <si>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</si>
  <si>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</si>
  <si>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</si>
  <si>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</si>
  <si>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</si>
  <si>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</si>
  <si>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</si>
  <si>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</si>
  <si>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</si>
  <si>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</si>
  <si>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</si>
  <si>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</si>
  <si>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</si>
  <si>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</si>
  <si>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</si>
  <si>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</si>
  <si>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</si>
  <si>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</si>
  <si>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</si>
  <si>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</si>
  <si>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</si>
  <si>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</si>
  <si>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</si>
  <si>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</si>
  <si>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</si>
  <si>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</si>
  <si>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</si>
  <si>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</si>
  <si>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</si>
  <si>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</si>
  <si>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</si>
  <si>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</si>
  <si>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</si>
  <si>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</si>
  <si>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</si>
  <si>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</si>
  <si>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</si>
  <si>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</si>
  <si>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</si>
  <si>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</si>
  <si>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</si>
  <si>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</si>
  <si>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</si>
  <si>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</si>
  <si>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</si>
  <si>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</si>
  <si>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</si>
  <si>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</si>
  <si>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</si>
  <si>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</si>
  <si>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</si>
  <si>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</si>
  <si>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</si>
  <si>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</si>
  <si>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</si>
  <si>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</si>
  <si>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</si>
  <si>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</si>
  <si>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</si>
  <si>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</si>
  <si>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</si>
  <si>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</si>
  <si>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</si>
  <si>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</si>
  <si>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</si>
  <si>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</si>
  <si>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</si>
  <si>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</si>
  <si>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</si>
  <si>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</si>
  <si>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</si>
  <si>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</si>
  <si>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</si>
  <si>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</si>
  <si>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</si>
  <si>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</si>
  <si>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</si>
  <si>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</si>
  <si>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</si>
  <si>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</si>
  <si>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</si>
  <si>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</si>
  <si>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</si>
  <si>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</si>
  <si>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</si>
  <si>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</si>
  <si>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</si>
  <si>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</si>
  <si>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</si>
  <si>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</si>
  <si>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</si>
  <si>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</si>
  <si>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</si>
  <si>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</si>
  <si>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</si>
  <si>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</si>
  <si>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</si>
  <si>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</si>
  <si>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</si>
  <si>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</si>
  <si>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</si>
  <si>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</si>
  <si>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</si>
  <si>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</si>
  <si>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</si>
  <si>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</si>
  <si>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</si>
  <si>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</si>
  <si>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</si>
  <si>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</si>
  <si>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</si>
  <si>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</si>
  <si>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</si>
  <si>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</si>
  <si>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</si>
  <si>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</si>
  <si>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</si>
  <si>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</si>
  <si>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</si>
  <si>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</si>
  <si>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</si>
  <si>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</si>
  <si>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</si>
  <si>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</si>
  <si>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</si>
  <si>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</si>
  <si>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</si>
  <si>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</si>
  <si>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</si>
  <si>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</si>
  <si>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</si>
  <si>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</si>
  <si>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</si>
  <si>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</si>
  <si>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</si>
  <si>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</si>
  <si>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</si>
  <si>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</si>
  <si>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</si>
  <si>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</si>
  <si>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</si>
  <si>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</si>
  <si>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</si>
  <si>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</si>
  <si>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</si>
  <si>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</si>
  <si>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</si>
  <si>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</si>
  <si>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</si>
  <si>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</si>
  <si>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</si>
  <si>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</si>
  <si>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</si>
  <si>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</si>
  <si>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</si>
  <si>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</si>
  <si>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</si>
  <si>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</si>
  <si>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</si>
  <si>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</si>
  <si>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</si>
  <si>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</si>
  <si>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</si>
  <si>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</si>
  <si>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</si>
  <si>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</si>
  <si>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</si>
  <si>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</si>
  <si>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</si>
  <si>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</si>
  <si>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</si>
  <si>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</si>
  <si>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</si>
  <si>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</si>
  <si>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</si>
  <si>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</si>
  <si>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</si>
  <si>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</si>
  <si>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</si>
  <si>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</si>
  <si>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</si>
  <si>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</si>
  <si>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</si>
  <si>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</si>
  <si>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</si>
  <si>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</si>
  <si>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</si>
  <si>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</si>
  <si>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</si>
  <si>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</si>
  <si>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</si>
  <si>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</si>
  <si>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</si>
  <si>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</si>
  <si>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</si>
  <si>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</si>
  <si>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</si>
  <si>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</si>
  <si>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</si>
  <si>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</si>
  <si>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</si>
  <si>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</si>
  <si>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</si>
  <si>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</si>
  <si>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</si>
  <si>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</si>
  <si>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</si>
  <si>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</si>
  <si>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</si>
  <si>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</si>
  <si>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</si>
  <si>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</si>
  <si>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</si>
  <si>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</si>
  <si>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</si>
  <si>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</si>
  <si>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</si>
  <si>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</si>
  <si>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</si>
  <si>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</si>
  <si>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</si>
  <si>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</si>
  <si>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</si>
  <si>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</si>
  <si>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</si>
  <si>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</si>
  <si>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</si>
  <si>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</si>
  <si>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</si>
  <si>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</si>
  <si>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</si>
  <si>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</si>
  <si>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</si>
  <si>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</si>
  <si>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</si>
  <si>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</si>
  <si>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</si>
  <si>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</si>
  <si>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</si>
  <si>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</si>
  <si>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</si>
  <si>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</si>
  <si>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</si>
  <si>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</si>
  <si>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</si>
  <si>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</si>
  <si>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</si>
  <si>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</si>
  <si>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</si>
  <si>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</si>
  <si>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</si>
  <si>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</si>
  <si>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</si>
  <si>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</si>
  <si>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</si>
  <si>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</si>
  <si>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</si>
  <si>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</si>
  <si>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</si>
  <si>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</si>
  <si>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</si>
  <si>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</si>
  <si>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</si>
  <si>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</si>
  <si>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</si>
  <si>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</si>
  <si>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</si>
  <si>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</si>
  <si>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</si>
  <si>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</si>
  <si>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</si>
  <si>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</si>
  <si>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</si>
  <si>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</si>
  <si>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</si>
  <si>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</si>
  <si>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</si>
  <si>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</si>
  <si>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</si>
  <si>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</si>
  <si>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</si>
  <si>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</si>
  <si>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</si>
  <si>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</si>
  <si>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</si>
  <si>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</si>
  <si>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</si>
  <si>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</si>
  <si>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</si>
  <si>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</si>
  <si>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</si>
  <si>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</si>
  <si>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</si>
  <si>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</si>
  <si>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</si>
  <si>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</si>
  <si>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</si>
  <si>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</si>
  <si>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</si>
  <si>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</si>
  <si>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</si>
  <si>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</si>
  <si>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</si>
  <si>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</si>
  <si>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</si>
  <si>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</si>
  <si>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</si>
  <si>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</si>
  <si>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</si>
  <si>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</si>
  <si>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</si>
  <si>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</si>
  <si>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</si>
  <si>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</si>
  <si>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</si>
  <si>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</si>
  <si>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</si>
  <si>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</si>
  <si>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</si>
  <si>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</si>
  <si>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</si>
  <si>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</si>
  <si>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</si>
  <si>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</si>
  <si>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</si>
  <si>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</si>
  <si>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</si>
  <si>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</si>
  <si>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</si>
  <si>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</si>
  <si>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</si>
  <si>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</si>
  <si>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</si>
  <si>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</si>
  <si>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</si>
  <si>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</si>
  <si>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</si>
  <si>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</si>
  <si>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</si>
  <si>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</si>
  <si>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</si>
  <si>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</si>
  <si>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</si>
  <si>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</si>
  <si>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</si>
  <si>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</si>
  <si>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</si>
  <si>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</si>
  <si>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</si>
  <si>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</si>
  <si>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</si>
  <si>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</si>
  <si>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</si>
  <si>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</si>
  <si>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</si>
  <si>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</si>
  <si>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</si>
  <si>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</si>
  <si>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</si>
  <si>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</si>
  <si>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</si>
  <si>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</si>
  <si>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</si>
  <si>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</si>
  <si>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</si>
  <si>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</si>
  <si>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</si>
  <si>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</si>
  <si>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</si>
  <si>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</si>
  <si>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</si>
  <si>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</si>
  <si>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</si>
  <si>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</si>
  <si>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</si>
  <si>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</si>
  <si>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</si>
  <si>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</si>
  <si>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</si>
  <si>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</si>
  <si>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</si>
  <si>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</si>
  <si>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</si>
  <si>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</si>
  <si>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</si>
  <si>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</si>
  <si>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</si>
  <si>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</si>
  <si>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</si>
  <si>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</si>
  <si>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</si>
  <si>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</si>
  <si>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</si>
  <si>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</si>
  <si>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</si>
  <si>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</si>
  <si>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</si>
  <si>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</si>
  <si>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</si>
  <si>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</si>
  <si>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</si>
  <si>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</si>
  <si>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</si>
  <si>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</si>
  <si>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</si>
  <si>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</si>
  <si>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</si>
  <si>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</si>
  <si>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</si>
  <si>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</si>
  <si>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</si>
  <si>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</si>
  <si>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</si>
  <si>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</si>
  <si>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</si>
  <si>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</si>
  <si>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</si>
  <si>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</si>
  <si>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</si>
  <si>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</si>
  <si>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</si>
  <si>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</si>
  <si>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</si>
  <si>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</si>
  <si>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</si>
  <si>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</si>
  <si>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</si>
  <si>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</si>
  <si>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</si>
  <si>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</si>
  <si>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</si>
  <si>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</si>
  <si>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</si>
  <si>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</si>
  <si>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</si>
  <si>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</si>
  <si>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</si>
  <si>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</si>
  <si>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</si>
  <si>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</si>
  <si>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</si>
  <si>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</si>
  <si>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</si>
  <si>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</si>
  <si>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</si>
  <si>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</si>
  <si>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</si>
  <si>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</si>
  <si>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</si>
  <si>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</si>
  <si>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</si>
  <si>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</si>
  <si>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</si>
  <si>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</si>
  <si>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</si>
  <si>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</si>
  <si>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</si>
  <si>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</si>
  <si>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</si>
  <si>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</si>
  <si>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</si>
  <si>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</si>
  <si>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</si>
  <si>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</si>
  <si>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</si>
  <si>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</si>
  <si>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</si>
  <si>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</si>
  <si>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</si>
  <si>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</si>
  <si>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</si>
  <si>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</si>
  <si>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</si>
  <si>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</si>
  <si>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</si>
  <si>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</si>
  <si>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</si>
  <si>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</si>
  <si>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</si>
  <si>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</si>
  <si>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</si>
  <si>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</si>
  <si>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</si>
  <si>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</si>
  <si>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</si>
  <si>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</si>
  <si>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</si>
  <si>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</si>
  <si>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</si>
  <si>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</si>
  <si>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</si>
  <si>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</si>
  <si>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</si>
  <si>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</si>
  <si>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</si>
  <si>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</si>
  <si>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</si>
  <si>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</si>
  <si>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</si>
  <si>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</si>
  <si>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</si>
  <si>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</si>
  <si>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</si>
  <si>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</si>
  <si>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</si>
  <si>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</si>
  <si>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</si>
  <si>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</si>
  <si>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</si>
  <si>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</si>
  <si>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</si>
  <si>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</si>
  <si>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</si>
  <si>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</si>
  <si>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</si>
  <si>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</si>
  <si>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</si>
  <si>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</si>
  <si>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</si>
  <si>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</si>
  <si>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</si>
  <si>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</si>
  <si>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</si>
  <si>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</si>
  <si>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</si>
  <si>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</si>
  <si>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</si>
  <si>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</si>
  <si>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</si>
  <si>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</si>
  <si>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</si>
  <si>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</si>
  <si>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</si>
  <si>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</si>
  <si>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</si>
  <si>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</si>
  <si>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</si>
  <si>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</si>
  <si>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</si>
  <si>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</si>
  <si>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</si>
  <si>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</si>
  <si>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</si>
  <si>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</si>
  <si>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</si>
  <si>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</si>
  <si>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</si>
  <si>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</si>
  <si>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</si>
  <si>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</si>
  <si>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</si>
  <si>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</si>
  <si>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</si>
  <si>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</si>
  <si>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</si>
  <si>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</si>
  <si>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</si>
  <si>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</si>
  <si>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</si>
  <si>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</si>
  <si>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</si>
  <si>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</si>
  <si>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</si>
  <si>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</si>
  <si>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</si>
  <si>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</si>
  <si>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</si>
  <si>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</si>
  <si>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</si>
  <si>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</si>
  <si>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</si>
  <si>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</si>
  <si>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</si>
  <si>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</si>
  <si>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</si>
  <si>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</si>
  <si>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</si>
  <si>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</si>
  <si>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</si>
  <si>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</si>
  <si>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</si>
  <si>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</si>
  <si>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</si>
  <si>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</si>
  <si>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</si>
  <si>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</si>
  <si>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</si>
  <si>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</si>
  <si>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</si>
  <si>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</si>
  <si>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</si>
  <si>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</si>
  <si>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</si>
  <si>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</si>
  <si>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</si>
  <si>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</si>
  <si>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</si>
  <si>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</si>
  <si>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</si>
  <si>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</si>
  <si>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</si>
  <si>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</si>
  <si>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</si>
  <si>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</si>
  <si>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</si>
  <si>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</si>
  <si>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</si>
  <si>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</si>
  <si>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</si>
  <si>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</si>
  <si>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</si>
  <si>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</si>
  <si>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</si>
  <si>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</si>
  <si>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</si>
  <si>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</si>
  <si>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</si>
  <si>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</si>
  <si>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</si>
  <si>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</si>
  <si>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</si>
  <si>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</si>
  <si>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</si>
  <si>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</si>
  <si>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</si>
  <si>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</si>
  <si>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</si>
  <si>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</si>
  <si>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</si>
  <si>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</si>
  <si>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</si>
  <si>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</si>
  <si>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</si>
  <si>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</si>
  <si>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</si>
  <si>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</si>
  <si>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</si>
  <si>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</si>
  <si>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</si>
  <si>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</si>
  <si>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</si>
  <si>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</si>
  <si>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</si>
  <si>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</si>
  <si>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</si>
  <si>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</si>
  <si>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</si>
  <si>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</si>
  <si>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</si>
  <si>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</si>
  <si>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</si>
  <si>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</si>
  <si>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</si>
  <si>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</si>
  <si>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</si>
  <si>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</si>
  <si>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</si>
  <si>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</si>
  <si>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</si>
  <si>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</si>
  <si>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</si>
  <si>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</si>
  <si>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</si>
  <si>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</si>
  <si>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</si>
  <si>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</si>
  <si>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</si>
  <si>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</si>
  <si>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</si>
  <si>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</si>
  <si>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</si>
  <si>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</si>
  <si>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</si>
  <si>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</si>
  <si>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</si>
  <si>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</si>
  <si>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</si>
  <si>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</si>
  <si>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</si>
  <si>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</si>
  <si>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</si>
  <si>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</si>
  <si>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</si>
  <si>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</si>
  <si>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</si>
  <si>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</si>
  <si>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</si>
  <si>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</si>
  <si>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</si>
  <si>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</si>
  <si>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</si>
  <si>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</si>
  <si>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</si>
  <si>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</si>
  <si>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</si>
  <si>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</si>
  <si>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</si>
  <si>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</si>
  <si>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</si>
  <si>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</si>
  <si>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</si>
  <si>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</si>
  <si>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</si>
  <si>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</si>
  <si>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</si>
  <si>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</si>
  <si>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</si>
  <si>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</si>
  <si>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</si>
  <si>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</si>
  <si>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</si>
  <si>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</si>
  <si>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</si>
  <si>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</si>
  <si>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</si>
  <si>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</si>
  <si>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</si>
  <si>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</si>
  <si>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</si>
  <si>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</si>
  <si>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</si>
  <si>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</si>
  <si>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</si>
  <si>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</si>
  <si>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</si>
  <si>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</si>
  <si>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</si>
  <si>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</si>
  <si>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</si>
  <si>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</si>
  <si>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</si>
  <si>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</si>
  <si>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</si>
  <si>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</si>
  <si>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</si>
  <si>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</si>
  <si>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</si>
  <si>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</si>
  <si>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</si>
  <si>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</si>
  <si>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</si>
  <si>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</si>
  <si>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</si>
  <si>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</si>
  <si>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</si>
  <si>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</si>
  <si>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</si>
  <si>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</si>
  <si>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</si>
  <si>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</si>
  <si>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</si>
  <si>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</si>
  <si>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</si>
  <si>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</si>
  <si>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</si>
  <si>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</si>
  <si>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</si>
  <si>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</si>
  <si>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</si>
  <si>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</si>
  <si>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</si>
  <si>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</si>
  <si>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</si>
  <si>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</si>
  <si>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</si>
  <si>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</si>
  <si>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</si>
  <si>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</si>
  <si>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</si>
  <si>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</si>
  <si>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</si>
  <si>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</si>
  <si>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</si>
  <si>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</si>
  <si>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</si>
  <si>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</si>
  <si>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</si>
  <si>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</si>
  <si>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</si>
  <si>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</si>
  <si>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</si>
  <si>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</si>
  <si>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</si>
  <si>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</si>
  <si>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</si>
  <si>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</si>
  <si>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</si>
  <si>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</si>
  <si>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</si>
  <si>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</si>
  <si>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</si>
  <si>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</si>
  <si>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</si>
  <si>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</si>
  <si>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</si>
  <si>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</si>
  <si>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</si>
  <si>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</si>
  <si>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</si>
  <si>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</si>
  <si>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</si>
  <si>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</si>
  <si>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</si>
  <si>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</si>
  <si>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</si>
  <si>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</si>
  <si>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</si>
  <si>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</si>
  <si>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</si>
  <si>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</si>
  <si>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</si>
  <si>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</si>
  <si>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</si>
  <si>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</si>
  <si>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</si>
  <si>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</si>
  <si>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</si>
  <si>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</si>
  <si>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</si>
  <si>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</si>
  <si>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</si>
  <si>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</si>
  <si>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</si>
  <si>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</si>
  <si>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</si>
  <si>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</si>
  <si>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</si>
  <si>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</si>
  <si>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</si>
  <si>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</si>
  <si>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</si>
  <si>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</si>
  <si>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</si>
  <si>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</si>
  <si>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</si>
  <si>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</si>
  <si>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</si>
  <si>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</si>
  <si>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</si>
  <si>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</si>
  <si>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</si>
  <si>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</si>
  <si>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</si>
  <si>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</si>
  <si>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</si>
  <si>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</si>
  <si>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</si>
  <si>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</si>
  <si>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</si>
  <si>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</si>
  <si>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</si>
  <si>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</si>
  <si>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</si>
  <si>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</si>
  <si>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</si>
  <si>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</si>
  <si>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</si>
  <si>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</si>
  <si>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</si>
  <si>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</si>
  <si>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</si>
  <si>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</si>
  <si>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</si>
  <si>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</si>
  <si>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</si>
  <si>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</si>
  <si>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</si>
  <si>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</si>
  <si>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</si>
  <si>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</si>
  <si>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</si>
  <si>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</si>
  <si>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</si>
  <si>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</si>
  <si>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</si>
  <si>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</si>
  <si>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</si>
  <si>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</si>
  <si>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</si>
  <si>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</si>
  <si>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</si>
  <si>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</si>
  <si>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</si>
  <si>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</si>
  <si>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</si>
  <si>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</si>
  <si>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</si>
  <si>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</si>
  <si>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</si>
  <si>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</si>
  <si>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</si>
  <si>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</si>
  <si>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</si>
  <si>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</si>
  <si>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</si>
  <si>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</si>
  <si>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</si>
  <si>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</si>
  <si>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</si>
  <si>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</si>
  <si>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</si>
  <si>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</si>
  <si>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</si>
  <si>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</si>
  <si>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</si>
  <si>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</si>
  <si>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</si>
  <si>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</si>
  <si>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</si>
  <si>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</si>
  <si>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</si>
  <si>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</si>
  <si>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</si>
  <si>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</si>
  <si>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</si>
  <si>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</si>
  <si>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</si>
  <si>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</si>
  <si>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</si>
  <si>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</si>
  <si>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</si>
  <si>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</si>
  <si>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</si>
  <si>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</si>
  <si>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</si>
  <si>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</si>
  <si>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</si>
  <si>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</si>
  <si>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</si>
  <si>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</si>
  <si>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</si>
  <si>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</si>
  <si>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</si>
  <si>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</si>
  <si>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</si>
  <si>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</si>
  <si>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</si>
  <si>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</si>
  <si>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</si>
  <si>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</si>
  <si>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</si>
  <si>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</si>
  <si>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</si>
  <si>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</si>
  <si>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</si>
  <si>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</si>
  <si>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</si>
  <si>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</si>
  <si>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</si>
  <si>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</si>
  <si>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</si>
  <si>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</si>
  <si>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</si>
  <si>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</si>
  <si>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</si>
  <si>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</si>
  <si>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</si>
  <si>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</si>
  <si>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</si>
  <si>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</si>
  <si>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</si>
  <si>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</si>
  <si>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</si>
  <si>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</si>
  <si>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</si>
  <si>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</si>
  <si>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</si>
  <si>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</si>
  <si>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</si>
  <si>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</si>
  <si>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</si>
  <si>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</si>
  <si>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</si>
  <si>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</si>
  <si>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</si>
  <si>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</si>
  <si>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</si>
  <si>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</si>
  <si>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</si>
  <si>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</si>
  <si>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</si>
  <si>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</si>
  <si>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</si>
  <si>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</si>
  <si>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</si>
  <si>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</si>
  <si>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</si>
  <si>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</si>
  <si>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</si>
  <si>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</si>
  <si>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</si>
  <si>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</si>
  <si>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</si>
  <si>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</si>
  <si>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</si>
  <si>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</si>
  <si>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</si>
  <si>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</si>
  <si>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</si>
  <si>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</si>
  <si>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</si>
  <si>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</si>
  <si>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</si>
  <si>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</si>
  <si>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</si>
  <si>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</si>
  <si>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</si>
  <si>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</si>
  <si>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</si>
  <si>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</si>
  <si>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</si>
  <si>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</si>
  <si>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</si>
  <si>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</si>
  <si>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</si>
  <si>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</si>
  <si>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</si>
  <si>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</si>
  <si>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</si>
  <si>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</si>
  <si>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</si>
  <si>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</si>
  <si>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</si>
  <si>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</si>
  <si>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</si>
  <si>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</si>
  <si>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</si>
  <si>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</si>
  <si>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</si>
  <si>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</si>
  <si>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</si>
  <si>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</si>
  <si>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</si>
  <si>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</si>
  <si>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</si>
  <si>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</si>
  <si>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</si>
  <si>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</si>
  <si>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</si>
  <si>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</si>
  <si>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</si>
  <si>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</si>
  <si>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</si>
  <si>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</si>
  <si>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</si>
  <si>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</si>
  <si>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</si>
  <si>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</si>
  <si>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</si>
  <si>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</si>
  <si>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</si>
  <si>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</si>
  <si>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</si>
  <si>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</si>
  <si>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</si>
  <si>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</si>
  <si>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</si>
  <si>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</si>
  <si>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</si>
  <si>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</si>
  <si>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</si>
  <si>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</si>
  <si>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</si>
  <si>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</si>
  <si>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</si>
  <si>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</si>
  <si>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</si>
  <si>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</si>
  <si>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</si>
  <si>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</si>
  <si>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</si>
  <si>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</si>
  <si>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</si>
  <si>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</si>
  <si>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</si>
  <si>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</si>
  <si>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</si>
  <si>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</si>
  <si>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</si>
  <si>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</si>
  <si>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</si>
  <si>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</si>
  <si>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</si>
  <si>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</si>
  <si>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</si>
  <si>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</si>
  <si>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</si>
  <si>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</si>
  <si>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</si>
  <si>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</si>
  <si>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</si>
  <si>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</si>
  <si>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</si>
  <si>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</si>
  <si>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</si>
  <si>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</si>
  <si>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</si>
  <si>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</si>
  <si>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</si>
  <si>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</si>
  <si>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</si>
  <si>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</si>
  <si>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</si>
  <si>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</si>
  <si>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</si>
  <si>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</si>
  <si>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</si>
  <si>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</si>
  <si>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</si>
  <si>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</si>
  <si>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</si>
  <si>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</si>
  <si>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</si>
  <si>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</si>
  <si>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</si>
  <si>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</si>
  <si>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</si>
  <si>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</si>
  <si>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</si>
  <si>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</si>
  <si>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</si>
  <si>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</si>
  <si>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</si>
  <si>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</si>
  <si>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</si>
  <si>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</si>
  <si>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</si>
  <si>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</si>
  <si>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</si>
  <si>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</si>
  <si>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</si>
  <si>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</si>
  <si>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</si>
  <si>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</si>
  <si>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</si>
  <si>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</si>
  <si>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</si>
  <si>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</si>
  <si>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</si>
  <si>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</si>
  <si>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</si>
  <si>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</si>
  <si>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</si>
  <si>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</si>
  <si>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</si>
  <si>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</si>
  <si>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</si>
  <si>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</si>
  <si>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</si>
  <si>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</si>
  <si>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</si>
  <si>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</si>
  <si>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</si>
  <si>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</si>
  <si>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</si>
  <si>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</si>
  <si>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</si>
  <si>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</si>
  <si>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</si>
  <si>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</si>
  <si>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</si>
  <si>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</si>
  <si>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</si>
  <si>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</si>
  <si>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</si>
  <si>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</si>
  <si>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</si>
  <si>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</si>
  <si>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</si>
  <si>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</si>
  <si>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</si>
  <si>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</si>
  <si>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</si>
  <si>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</si>
  <si>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</si>
  <si>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</si>
  <si>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</si>
  <si>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</si>
  <si>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</si>
  <si>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</si>
  <si>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</si>
  <si>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</si>
  <si>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</si>
  <si>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</si>
  <si>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</si>
  <si>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</si>
  <si>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</si>
  <si>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</si>
  <si>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</si>
  <si>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</si>
  <si>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</si>
  <si>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</si>
  <si>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</si>
  <si>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</si>
  <si>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</si>
  <si>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</si>
  <si>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</si>
  <si>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</si>
  <si>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</si>
  <si>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</si>
  <si>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</si>
  <si>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</si>
  <si>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</si>
  <si>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</si>
  <si>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</si>
  <si>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</si>
  <si>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</si>
  <si>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</si>
  <si>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</si>
  <si>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</si>
  <si>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</si>
  <si>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</si>
  <si>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</si>
  <si>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</si>
  <si>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</si>
  <si>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</si>
  <si>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</si>
  <si>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</si>
  <si>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</si>
  <si>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</si>
  <si>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</si>
  <si>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</si>
  <si>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</si>
  <si>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</si>
  <si>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</si>
  <si>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</si>
  <si>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</si>
  <si>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</si>
  <si>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</si>
  <si>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</si>
  <si>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</si>
  <si>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</si>
  <si>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</si>
  <si>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</si>
  <si>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</si>
  <si>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</si>
  <si>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</si>
  <si>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</si>
  <si>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</si>
  <si>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</si>
  <si>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</si>
  <si>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</si>
  <si>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</si>
  <si>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</si>
  <si>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</si>
  <si>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</si>
  <si>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</si>
  <si>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</si>
  <si>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</si>
  <si>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</si>
  <si>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</si>
  <si>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</si>
  <si>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</si>
  <si>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</si>
  <si>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</si>
  <si>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</si>
  <si>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</si>
  <si>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</si>
  <si>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</si>
  <si>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</si>
  <si>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</si>
  <si>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</si>
  <si>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</si>
  <si>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</si>
  <si>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</si>
  <si>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</si>
  <si>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</si>
  <si>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</si>
  <si>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</si>
  <si>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</si>
  <si>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</si>
  <si>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</si>
  <si>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</si>
  <si>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</si>
  <si>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</si>
  <si>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</si>
  <si>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</si>
  <si>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</si>
  <si>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</si>
  <si>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</si>
  <si>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</si>
  <si>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</si>
  <si>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</si>
  <si>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</si>
  <si>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</si>
  <si>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</si>
  <si>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</si>
  <si>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</si>
  <si>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</si>
  <si>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</si>
  <si>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</si>
  <si>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</si>
  <si>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</si>
  <si>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</si>
  <si>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</si>
  <si>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</si>
  <si>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</si>
  <si>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</si>
  <si>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</si>
  <si>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</si>
  <si>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</si>
  <si>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</si>
  <si>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</si>
  <si>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</si>
  <si>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</si>
  <si>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</si>
  <si>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</si>
  <si>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</si>
  <si>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</si>
  <si>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</si>
  <si>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</si>
  <si>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</si>
  <si>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</si>
  <si>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</si>
  <si>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</si>
  <si>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</si>
  <si>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</si>
  <si>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</si>
  <si>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</si>
  <si>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</si>
  <si>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</si>
  <si>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</si>
  <si>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</si>
  <si>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</si>
  <si>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</si>
  <si>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</si>
  <si>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</si>
  <si>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</si>
  <si>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</si>
  <si>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</si>
  <si>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</si>
  <si>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</si>
  <si>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</si>
  <si>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</si>
  <si>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</si>
  <si>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</si>
  <si>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</si>
  <si>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</si>
  <si>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</si>
  <si>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</si>
  <si>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</si>
  <si>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</si>
  <si>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</si>
  <si>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</si>
  <si>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</si>
  <si>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</si>
  <si>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</si>
  <si>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</si>
  <si>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</si>
  <si>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</si>
  <si>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</si>
  <si>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</si>
  <si>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</si>
  <si>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</si>
  <si>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</si>
  <si>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</si>
  <si>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</si>
  <si>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</si>
  <si>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</si>
  <si>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</si>
  <si>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</si>
  <si>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</si>
  <si>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</si>
  <si>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</si>
  <si>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</si>
  <si>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</si>
  <si>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</si>
  <si>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</si>
  <si>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</si>
  <si>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</si>
  <si>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</si>
  <si>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</si>
  <si>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</si>
  <si>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</si>
  <si>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</si>
  <si>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</si>
  <si>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</si>
  <si>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</si>
  <si>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</si>
  <si>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</si>
  <si>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</si>
  <si>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</si>
  <si>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</si>
  <si>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</si>
  <si>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</si>
  <si>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</si>
  <si>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</si>
  <si>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</si>
  <si>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</si>
  <si>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</si>
  <si>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</si>
  <si>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</si>
  <si>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</si>
  <si>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</si>
  <si>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</si>
  <si>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</si>
  <si>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</si>
  <si>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</si>
  <si>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</si>
  <si>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</si>
  <si>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</si>
  <si>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</si>
  <si>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</si>
  <si>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</si>
  <si>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</si>
  <si>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</si>
  <si>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</si>
  <si>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</si>
  <si>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</si>
  <si>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</si>
  <si>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</si>
  <si>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</si>
  <si>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</si>
  <si>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</si>
  <si>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</si>
  <si>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</si>
  <si>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</si>
  <si>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</si>
  <si>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</si>
  <si>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</si>
  <si>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</si>
  <si>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</si>
  <si>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</si>
  <si>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</si>
  <si>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</si>
  <si>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</si>
  <si>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</si>
  <si>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</si>
  <si>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</si>
  <si>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</si>
  <si>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</si>
  <si>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</si>
  <si>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</si>
  <si>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</si>
  <si>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</si>
  <si>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</si>
  <si>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</si>
  <si>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</si>
  <si>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</si>
  <si>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</si>
  <si>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</si>
  <si>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</si>
  <si>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</si>
  <si>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</si>
  <si>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</si>
  <si>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</si>
  <si>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</si>
  <si>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</si>
  <si>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</si>
  <si>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</si>
  <si>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</si>
  <si>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</si>
  <si>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</si>
  <si>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</si>
  <si>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</si>
  <si>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</si>
  <si>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</si>
  <si>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</si>
  <si>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</si>
  <si>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</si>
  <si>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</si>
  <si>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</si>
  <si>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</si>
  <si>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</si>
  <si>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</si>
  <si>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</si>
  <si>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</si>
  <si>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</si>
  <si>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</si>
  <si>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</si>
  <si>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</si>
  <si>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</si>
  <si>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</si>
  <si>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</si>
  <si>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</si>
  <si>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</si>
  <si>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</si>
  <si>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</si>
  <si>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</si>
  <si>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</si>
  <si>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</si>
  <si>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</si>
  <si>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</si>
  <si>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</si>
  <si>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</si>
  <si>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</si>
  <si>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</si>
  <si>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</si>
  <si>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</si>
  <si>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</si>
  <si>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</si>
  <si>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</si>
  <si>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</si>
  <si>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</si>
  <si>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</si>
  <si>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</si>
  <si>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</si>
  <si>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</si>
  <si>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</si>
  <si>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</si>
  <si>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</si>
  <si>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</si>
  <si>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</si>
  <si>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</si>
  <si>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</si>
  <si>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</si>
  <si>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</si>
  <si>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</si>
  <si>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</si>
  <si>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</si>
  <si>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</si>
  <si>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</si>
  <si>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</si>
  <si>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</si>
  <si>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</si>
  <si>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</si>
  <si>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</si>
  <si>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</si>
  <si>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</si>
  <si>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</si>
  <si>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</si>
  <si>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</si>
  <si>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</si>
  <si>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</si>
  <si>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</si>
  <si>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</si>
  <si>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</si>
  <si>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</si>
  <si>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</si>
  <si>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</si>
  <si>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</si>
  <si>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</si>
  <si>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</si>
  <si>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</si>
  <si>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</si>
  <si>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</si>
  <si>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</si>
  <si>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</si>
  <si>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</si>
  <si>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</si>
  <si>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</si>
  <si>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</si>
  <si>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</si>
  <si>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</si>
  <si>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</si>
  <si>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</si>
  <si>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</si>
  <si>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</si>
  <si>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</si>
  <si>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</si>
  <si>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</si>
  <si>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</si>
  <si>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</si>
  <si>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</si>
  <si>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</si>
  <si>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</si>
  <si>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</si>
  <si>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</si>
  <si>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</si>
  <si>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</si>
  <si>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</si>
  <si>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</si>
  <si>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</si>
  <si>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</si>
  <si>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</si>
  <si>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</si>
  <si>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</si>
  <si>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</si>
  <si>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</si>
  <si>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</si>
  <si>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</si>
  <si>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</si>
  <si>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</si>
  <si>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</si>
  <si>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</si>
  <si>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</si>
  <si>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</si>
  <si>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</si>
  <si>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</si>
  <si>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</si>
  <si>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</si>
  <si>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</si>
  <si>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</si>
  <si>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</si>
  <si>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</si>
  <si>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</si>
  <si>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</si>
  <si>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</si>
  <si>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</si>
  <si>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</si>
  <si>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</si>
  <si>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</si>
  <si>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</si>
  <si>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</si>
  <si>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</si>
  <si>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</si>
  <si>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</si>
  <si>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</si>
  <si>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</si>
  <si>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</si>
  <si>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</si>
  <si>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</si>
  <si>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</si>
  <si>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</si>
  <si>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</si>
  <si>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</si>
  <si>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</si>
  <si>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</si>
  <si>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</si>
  <si>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</si>
  <si>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</si>
  <si>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</si>
  <si>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</si>
  <si>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</si>
  <si>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</si>
  <si>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</si>
  <si>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</si>
  <si>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</si>
  <si>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</si>
  <si>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</si>
  <si>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</si>
  <si>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</si>
  <si>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</si>
  <si>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</si>
  <si>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</si>
  <si>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</si>
  <si>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</si>
  <si>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</si>
  <si>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</si>
  <si>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</si>
  <si>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</si>
  <si>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</si>
  <si>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</si>
  <si>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</si>
  <si>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</si>
  <si>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</si>
  <si>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</si>
  <si>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</si>
  <si>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</si>
  <si>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</si>
  <si>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</si>
  <si>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</si>
  <si>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</si>
  <si>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</si>
  <si>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</si>
  <si>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</si>
  <si>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</si>
  <si>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</si>
  <si>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</si>
  <si>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</si>
  <si>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</si>
  <si>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</si>
  <si>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</si>
  <si>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</si>
  <si>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</si>
  <si>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</si>
  <si>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</si>
  <si>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</si>
  <si>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</si>
  <si>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</si>
  <si>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</si>
  <si>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</si>
  <si>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</si>
  <si>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</si>
  <si>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</si>
  <si>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</si>
  <si>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</si>
  <si>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</si>
  <si>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</si>
  <si>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</si>
  <si>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</si>
  <si>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</si>
  <si>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</si>
  <si>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</si>
  <si>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</si>
  <si>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</si>
  <si>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</si>
  <si>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</si>
  <si>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</si>
  <si>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</si>
  <si>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</si>
  <si>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</si>
  <si>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</si>
  <si>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</si>
  <si>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</si>
  <si>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</si>
  <si>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</si>
  <si>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</si>
  <si>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</si>
  <si>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</si>
  <si>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</si>
  <si>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</si>
  <si>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</si>
  <si>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</si>
  <si>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</si>
  <si>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</si>
  <si>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</si>
  <si>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</si>
  <si>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</si>
  <si>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</si>
  <si>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</si>
  <si>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</si>
  <si>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</si>
  <si>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</si>
  <si>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</si>
  <si>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</si>
  <si>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</si>
  <si>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</si>
  <si>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</si>
  <si>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</si>
  <si>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</si>
  <si>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</si>
  <si>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</si>
  <si>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</si>
  <si>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</si>
  <si>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</si>
  <si>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</si>
  <si>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</si>
  <si>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</si>
  <si>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</si>
  <si>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</si>
  <si>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</si>
  <si>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</si>
  <si>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</si>
  <si>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</si>
  <si>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</si>
  <si>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</si>
  <si>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</si>
  <si>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</si>
  <si>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</si>
  <si>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</si>
  <si>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</si>
  <si>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</si>
  <si>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</si>
  <si>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</si>
  <si>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</si>
  <si>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</si>
  <si>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</si>
  <si>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</si>
  <si>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</si>
  <si>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</si>
  <si>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</si>
  <si>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</si>
  <si>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</si>
  <si>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</si>
  <si>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</si>
  <si>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</si>
  <si>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</si>
  <si>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</si>
  <si>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</si>
  <si>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</si>
  <si>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</si>
  <si>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</si>
  <si>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</si>
  <si>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</si>
  <si>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</si>
  <si>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</si>
  <si>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</si>
  <si>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</si>
  <si>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</si>
  <si>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</si>
  <si>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</si>
  <si>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</si>
  <si>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</si>
  <si>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</si>
  <si>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</si>
  <si>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</si>
  <si>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</si>
  <si>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</si>
  <si>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</si>
  <si>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</si>
  <si>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</si>
  <si>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</si>
  <si>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</si>
  <si>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</si>
  <si>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</si>
  <si>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</si>
  <si>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</si>
  <si>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</si>
  <si>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</si>
  <si>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</si>
  <si>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</si>
  <si>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</si>
  <si>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</si>
  <si>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</si>
  <si>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</si>
  <si>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</si>
  <si>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</si>
  <si>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</si>
  <si>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</si>
  <si>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</si>
  <si>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</si>
  <si>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</si>
  <si>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</si>
  <si>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</si>
  <si>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</si>
  <si>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</si>
  <si>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</si>
  <si>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</si>
  <si>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</si>
  <si>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</si>
  <si>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</si>
  <si>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</si>
  <si>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</si>
  <si>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</si>
  <si>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</si>
  <si>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</si>
  <si>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</si>
  <si>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</si>
  <si>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</si>
  <si>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</si>
  <si>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</si>
  <si>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</si>
  <si>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</si>
  <si>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</si>
  <si>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</si>
  <si>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</si>
  <si>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</si>
  <si>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</si>
  <si>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</si>
  <si>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</si>
  <si>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</si>
  <si>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</si>
  <si>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</si>
  <si>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</si>
  <si>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</si>
  <si>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</si>
  <si>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</si>
  <si>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</si>
  <si>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</si>
  <si>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</si>
  <si>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</si>
  <si>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</si>
  <si>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</si>
  <si>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</si>
  <si>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</si>
  <si>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</si>
  <si>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</si>
  <si>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</si>
  <si>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</si>
  <si>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</si>
  <si>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</si>
  <si>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</si>
  <si>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</si>
  <si>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</si>
  <si>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</si>
  <si>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</si>
  <si>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</si>
  <si>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</si>
  <si>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</si>
  <si>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</si>
  <si>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</si>
  <si>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</si>
  <si>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</si>
  <si>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</si>
  <si>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</si>
  <si>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</si>
  <si>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</si>
  <si>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</si>
  <si>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</si>
  <si>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</si>
  <si>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</si>
  <si>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</si>
  <si>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</si>
  <si>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</si>
  <si>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</si>
  <si>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</si>
  <si>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</si>
  <si>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</si>
  <si>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</si>
  <si>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</si>
  <si>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</si>
  <si>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</si>
  <si>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</si>
  <si>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</si>
  <si>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</si>
  <si>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</si>
  <si>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</si>
  <si>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</si>
  <si>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</si>
  <si>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</si>
  <si>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</si>
  <si>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</si>
  <si>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</si>
  <si>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</si>
  <si>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</si>
  <si>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</si>
  <si>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</si>
  <si>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</si>
  <si>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</si>
  <si>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</si>
  <si>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</si>
  <si>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</si>
  <si>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</si>
  <si>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</si>
  <si>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</si>
  <si>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</si>
  <si>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</si>
  <si>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</si>
  <si>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</si>
  <si>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</si>
  <si>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</si>
  <si>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</si>
  <si>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</si>
  <si>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</si>
  <si>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</si>
  <si>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</si>
  <si>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</si>
  <si>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</si>
  <si>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</si>
  <si>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</si>
  <si>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</si>
  <si>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</si>
  <si>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</si>
  <si>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</si>
  <si>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</si>
  <si>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</si>
  <si>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</si>
  <si>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</si>
  <si>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</si>
  <si>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</si>
  <si>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</si>
  <si>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</si>
  <si>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</si>
  <si>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</si>
  <si>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</si>
  <si>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</si>
  <si>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</si>
  <si>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</si>
  <si>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</si>
  <si>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</si>
  <si>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</si>
  <si>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</si>
  <si>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</si>
  <si>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</si>
  <si>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</si>
  <si>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</si>
  <si>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</si>
  <si>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</si>
  <si>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</si>
  <si>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</si>
  <si>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</si>
  <si>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</si>
  <si>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</si>
  <si>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</si>
  <si>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</si>
  <si>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</si>
  <si>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</si>
  <si>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</si>
  <si>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</si>
  <si>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</si>
  <si>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</si>
  <si>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</si>
  <si>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</si>
  <si>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</si>
  <si>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</si>
  <si>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</si>
  <si>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</si>
  <si>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</si>
  <si>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</si>
  <si>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</si>
  <si>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</si>
  <si>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</si>
  <si>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</si>
  <si>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</si>
  <si>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</si>
  <si>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</si>
  <si>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</si>
  <si>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</si>
  <si>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</si>
  <si>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</si>
  <si>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</si>
  <si>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</si>
  <si>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</si>
  <si>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</si>
  <si>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</si>
  <si>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</si>
  <si>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</si>
  <si>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</si>
  <si>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</si>
  <si>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</si>
  <si>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</si>
  <si>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</si>
  <si>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</si>
  <si>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</si>
  <si>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</si>
  <si>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</si>
  <si>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</si>
  <si>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</si>
  <si>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</si>
  <si>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</si>
  <si>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</si>
  <si>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</si>
  <si>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</si>
  <si>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</si>
  <si>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</si>
  <si>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</si>
  <si>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</si>
  <si>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</si>
  <si>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</si>
  <si>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</si>
  <si>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</si>
  <si>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</si>
  <si>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</si>
  <si>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</si>
  <si>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</si>
  <si>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</si>
  <si>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</si>
  <si>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</si>
  <si>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</si>
  <si>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</si>
  <si>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</si>
  <si>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</si>
  <si>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</si>
  <si>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</si>
  <si>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</si>
  <si>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</si>
  <si>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</si>
  <si>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</si>
  <si>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</si>
  <si>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</si>
  <si>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</si>
  <si>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</si>
  <si>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</si>
  <si>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</si>
  <si>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</si>
  <si>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</si>
  <si>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</si>
  <si>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</si>
  <si>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</si>
  <si>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</si>
  <si>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</si>
  <si>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</si>
  <si>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</si>
  <si>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</si>
  <si>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</si>
  <si>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</si>
  <si>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</si>
  <si>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</si>
  <si>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</si>
  <si>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</si>
  <si>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</si>
  <si>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</si>
  <si>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</si>
  <si>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</si>
  <si>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</si>
  <si>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</si>
  <si>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</si>
  <si>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</si>
  <si>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</si>
  <si>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</si>
  <si>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</si>
  <si>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</si>
  <si>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</si>
  <si>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</si>
  <si>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</si>
  <si>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</si>
  <si>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</si>
  <si>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</si>
  <si>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</si>
  <si>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</si>
  <si>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</si>
  <si>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</si>
  <si>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</si>
  <si>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</si>
  <si>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</si>
  <si>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</si>
  <si>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</si>
  <si>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</si>
  <si>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</si>
  <si>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</si>
  <si>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</si>
  <si>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</si>
  <si>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</si>
  <si>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</si>
  <si>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</si>
  <si>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</si>
  <si>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</si>
  <si>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</si>
  <si>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</si>
  <si>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</si>
  <si>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</si>
  <si>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</si>
  <si>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</si>
  <si>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</si>
  <si>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</si>
  <si>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</si>
  <si>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</si>
  <si>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</si>
  <si>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</si>
  <si>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</si>
  <si>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</si>
  <si>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</si>
  <si>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</si>
  <si>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</si>
  <si>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</si>
  <si>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</si>
  <si>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</si>
  <si>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</si>
  <si>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</si>
  <si>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</si>
  <si>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</si>
  <si>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</si>
  <si>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</si>
  <si>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</si>
  <si>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</si>
  <si>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</si>
  <si>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</si>
  <si>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</si>
  <si>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</si>
  <si>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</si>
  <si>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</si>
  <si>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</si>
  <si>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</si>
  <si>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</si>
  <si>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</si>
  <si>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</si>
  <si>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</si>
  <si>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</si>
  <si>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</si>
  <si>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</si>
  <si>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</si>
  <si>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</si>
  <si>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</si>
  <si>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</si>
  <si>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</si>
  <si>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</si>
  <si>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</si>
  <si>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</si>
  <si>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</si>
  <si>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</si>
  <si>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</si>
  <si>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</si>
  <si>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</si>
  <si>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</si>
  <si>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</si>
  <si>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</si>
  <si>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</si>
  <si>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</si>
  <si>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</si>
  <si>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</si>
  <si>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</si>
  <si>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</si>
  <si>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</si>
  <si>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</si>
  <si>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</si>
  <si>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</si>
  <si>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</si>
  <si>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</si>
  <si>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</si>
  <si>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</si>
  <si>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</si>
  <si>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</si>
  <si>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</si>
  <si>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</si>
  <si>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</si>
  <si>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</si>
  <si>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</si>
  <si>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</si>
  <si>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</si>
  <si>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</si>
  <si>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</si>
  <si>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</si>
  <si>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</si>
  <si>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</si>
  <si>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</si>
  <si>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</si>
  <si>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</si>
  <si>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</si>
  <si>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</si>
  <si>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</si>
  <si>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</si>
  <si>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</si>
  <si>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</si>
  <si>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</si>
  <si>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</si>
  <si>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</si>
  <si>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</si>
  <si>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</si>
  <si>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</si>
  <si>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</si>
  <si>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</si>
  <si>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</si>
  <si>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</si>
  <si>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</si>
  <si>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</si>
  <si>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</si>
  <si>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</si>
  <si>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</si>
  <si>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</si>
  <si>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</si>
  <si>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</si>
  <si>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</si>
  <si>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</si>
  <si>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</si>
  <si>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</si>
  <si>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</si>
  <si>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</si>
  <si>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</si>
  <si>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</si>
  <si>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</si>
  <si>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</si>
  <si>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</si>
  <si>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</si>
  <si>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</si>
  <si>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</si>
  <si>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</si>
  <si>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</si>
  <si>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</si>
  <si>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</si>
  <si>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</si>
  <si>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</si>
  <si>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</si>
  <si>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</si>
  <si>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</si>
  <si>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</si>
  <si>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</si>
  <si>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</si>
  <si>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</si>
  <si>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</si>
  <si>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</si>
  <si>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</si>
  <si>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</si>
  <si>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</si>
  <si>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</si>
  <si>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</si>
  <si>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</si>
  <si>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</si>
  <si>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</si>
  <si>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</si>
  <si>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</si>
  <si>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</si>
  <si>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</si>
  <si>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</si>
  <si>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</si>
  <si>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</si>
  <si>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</si>
  <si>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</si>
  <si>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</si>
  <si>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</si>
  <si>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</si>
  <si>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</si>
  <si>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</si>
  <si>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</si>
  <si>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</si>
  <si>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</si>
  <si>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</si>
  <si>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</si>
  <si>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</si>
  <si>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</si>
  <si>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</si>
  <si>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</si>
  <si>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</si>
  <si>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</si>
  <si>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</si>
  <si>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</si>
  <si>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</si>
  <si>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</si>
  <si>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</si>
  <si>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</si>
  <si>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</si>
  <si>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</si>
  <si>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</si>
  <si>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</si>
  <si>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</si>
  <si>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</si>
  <si>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</si>
  <si>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</si>
  <si>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</si>
  <si>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</si>
  <si>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</si>
  <si>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</si>
  <si>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</si>
  <si>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</si>
  <si>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</si>
  <si>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</si>
  <si>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</si>
  <si>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</si>
  <si>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</si>
  <si>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</si>
  <si>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</si>
  <si>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</si>
  <si>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</si>
  <si>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</si>
  <si>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</si>
  <si>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</si>
  <si>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</si>
  <si>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</si>
  <si>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</si>
  <si>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</si>
  <si>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</si>
  <si>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</si>
  <si>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</si>
  <si>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</si>
  <si>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</si>
  <si>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</si>
  <si>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</si>
  <si>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</si>
  <si>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</si>
  <si>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</si>
  <si>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</si>
  <si>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</si>
  <si>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</si>
  <si>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</si>
  <si>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</si>
  <si>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</si>
  <si>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</si>
  <si>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</si>
  <si>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</si>
  <si>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</si>
  <si>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</si>
  <si>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</si>
  <si>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</si>
  <si>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</si>
  <si>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</si>
  <si>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</si>
  <si>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</si>
  <si>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</si>
  <si>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</si>
  <si>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</si>
  <si>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</si>
  <si>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</si>
  <si>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</si>
  <si>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</si>
  <si>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</si>
  <si>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</si>
  <si>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</si>
  <si>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</si>
  <si>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</si>
  <si>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</si>
  <si>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</si>
  <si>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</si>
  <si>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</si>
  <si>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</si>
  <si>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</si>
  <si>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</si>
  <si>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</si>
  <si>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</si>
  <si>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</si>
  <si>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</si>
  <si>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</si>
  <si>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</si>
  <si>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</si>
  <si>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</si>
  <si>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</si>
  <si>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</si>
  <si>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</si>
  <si>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</si>
  <si>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</si>
  <si>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</si>
  <si>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</si>
  <si>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</si>
  <si>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</si>
  <si>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</si>
  <si>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</si>
  <si>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</si>
  <si>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</si>
  <si>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</si>
  <si>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</si>
  <si>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</si>
  <si>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</si>
  <si>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</si>
  <si>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</si>
  <si>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</si>
  <si>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</si>
  <si>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</si>
  <si>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</si>
  <si>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</si>
  <si>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</si>
  <si>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</si>
  <si>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</si>
  <si>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</si>
  <si>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</si>
  <si>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</si>
  <si>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</si>
  <si>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</si>
  <si>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</si>
  <si>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</si>
  <si>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</si>
  <si>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</si>
  <si>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</si>
  <si>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</si>
  <si>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</si>
  <si>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</si>
  <si>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</si>
  <si>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</si>
  <si>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</si>
  <si>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</si>
  <si>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</si>
  <si>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</si>
  <si>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</si>
  <si>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</si>
  <si>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</si>
  <si>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</si>
  <si>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</si>
  <si>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</si>
  <si>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</si>
  <si>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</si>
  <si>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</si>
  <si>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</si>
  <si>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</si>
  <si>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</si>
  <si>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</si>
  <si>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</si>
  <si>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</si>
  <si>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</si>
  <si>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</si>
  <si>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</si>
  <si>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</si>
  <si>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</si>
  <si>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</si>
  <si>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</si>
  <si>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</si>
  <si>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</si>
  <si>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</si>
  <si>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</si>
  <si>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</si>
  <si>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</si>
  <si>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</si>
  <si>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</si>
  <si>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</si>
  <si>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</si>
  <si>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</si>
  <si>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</si>
  <si>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</si>
  <si>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</si>
  <si>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</si>
  <si>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</si>
  <si>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</si>
  <si>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</si>
  <si>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</si>
  <si>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</si>
  <si>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</si>
  <si>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</si>
  <si>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</si>
  <si>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</si>
  <si>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</si>
  <si>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</si>
  <si>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</si>
  <si>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</si>
  <si>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</si>
  <si>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</si>
  <si>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</si>
  <si>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</si>
  <si>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</si>
  <si>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</si>
  <si>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</si>
  <si>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</si>
  <si>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</si>
  <si>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</si>
  <si>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</si>
  <si>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</si>
  <si>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</si>
  <si>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</si>
  <si>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</si>
  <si>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</si>
  <si>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</si>
  <si>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</si>
  <si>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</si>
  <si>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</si>
  <si>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</si>
  <si>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</si>
  <si>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</si>
  <si>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</si>
  <si>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</si>
  <si>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</si>
  <si>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</si>
  <si>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</si>
  <si>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</si>
  <si>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</si>
  <si>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</si>
  <si>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</si>
  <si>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</si>
  <si>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</si>
  <si>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</si>
  <si>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</si>
  <si>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</si>
  <si>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</si>
  <si>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</si>
  <si>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</si>
  <si>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</si>
  <si>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</si>
  <si>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</si>
  <si>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</si>
  <si>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</si>
  <si>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</si>
  <si>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</si>
  <si>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</si>
  <si>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</si>
  <si>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</si>
  <si>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</si>
  <si>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</si>
  <si>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</si>
  <si>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</si>
  <si>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</si>
  <si>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</si>
  <si>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</si>
  <si>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</si>
  <si>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</si>
  <si>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</si>
  <si>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</si>
  <si>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</si>
  <si>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</si>
  <si>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</si>
  <si>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</si>
  <si>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</si>
  <si>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</si>
  <si>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</si>
  <si>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</si>
  <si>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</si>
  <si>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</si>
  <si>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</si>
  <si>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</si>
  <si>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</si>
  <si>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</si>
  <si>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</si>
  <si>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</si>
  <si>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</si>
  <si>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</si>
  <si>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</si>
  <si>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</si>
  <si>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</si>
  <si>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</si>
  <si>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</si>
  <si>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</si>
  <si>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</si>
  <si>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</si>
  <si>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</si>
  <si>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</si>
  <si>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</si>
  <si>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</si>
  <si>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</si>
  <si>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</si>
  <si>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</si>
  <si>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</si>
  <si>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</si>
  <si>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</si>
  <si>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</si>
  <si>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</si>
  <si>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</si>
  <si>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</si>
  <si>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</si>
  <si>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</si>
  <si>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</si>
  <si>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</si>
  <si>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</si>
  <si>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</si>
  <si>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</si>
  <si>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</si>
  <si>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</si>
  <si>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</si>
  <si>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</si>
  <si>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</si>
  <si>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</si>
  <si>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</si>
  <si>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</si>
  <si>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</si>
  <si>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</si>
  <si>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</si>
  <si>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</si>
  <si>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</si>
  <si>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</si>
  <si>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</si>
  <si>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</si>
  <si>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</si>
  <si>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</si>
  <si>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</si>
  <si>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</si>
  <si>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</si>
  <si>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</si>
  <si>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</si>
  <si>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</si>
  <si>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</si>
  <si>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</si>
  <si>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</si>
  <si>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</si>
  <si>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</si>
  <si>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</si>
  <si>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</si>
  <si>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</si>
  <si>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</si>
  <si>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</si>
  <si>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</si>
  <si>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</si>
  <si>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</si>
  <si>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</si>
  <si>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</si>
  <si>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</si>
  <si>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</si>
  <si>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</si>
  <si>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</si>
  <si>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</si>
  <si>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</si>
  <si>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</si>
  <si>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</si>
  <si>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</si>
  <si>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</si>
  <si>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</si>
  <si>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</si>
  <si>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</si>
  <si>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</si>
  <si>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</si>
  <si>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</si>
  <si>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</si>
  <si>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</si>
  <si>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</si>
  <si>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</si>
  <si>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</si>
  <si>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</si>
  <si>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</si>
  <si>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</si>
  <si>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</si>
  <si>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</si>
  <si>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</si>
  <si>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</si>
  <si>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</si>
  <si>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</si>
  <si>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</si>
  <si>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</si>
  <si>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</si>
  <si>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</si>
  <si>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</si>
  <si>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</si>
  <si>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</si>
  <si>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</si>
  <si>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</si>
  <si>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</si>
  <si>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</si>
  <si>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</si>
  <si>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</si>
  <si>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</si>
  <si>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</si>
  <si>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</si>
  <si>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</si>
  <si>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</si>
  <si>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</si>
  <si>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</si>
  <si>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</si>
  <si>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</si>
  <si>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</si>
  <si>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</si>
  <si>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</si>
  <si>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</si>
  <si>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</si>
  <si>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</si>
  <si>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</si>
  <si>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</si>
  <si>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</si>
  <si>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</si>
  <si>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</si>
  <si>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</si>
  <si>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</si>
  <si>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</si>
  <si>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</si>
  <si>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</si>
  <si>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</si>
  <si>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</si>
  <si>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</si>
  <si>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</si>
  <si>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</si>
  <si>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</si>
  <si>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</si>
  <si>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</si>
  <si>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</si>
  <si>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</si>
  <si>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</si>
  <si>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</si>
  <si>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</si>
  <si>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</si>
  <si>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</si>
  <si>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</si>
  <si>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</si>
  <si>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</si>
  <si>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</si>
  <si>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</si>
  <si>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</si>
  <si>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</si>
  <si>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</si>
  <si>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</si>
  <si>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</si>
  <si>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</si>
  <si>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</si>
  <si>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</si>
  <si>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</si>
  <si>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</si>
  <si>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</si>
  <si>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</si>
  <si>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</si>
  <si>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</si>
  <si>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</si>
  <si>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</si>
  <si>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</si>
  <si>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</si>
  <si>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</si>
  <si>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</si>
  <si>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</si>
  <si>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</si>
  <si>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</si>
  <si>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</si>
  <si>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</si>
  <si>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</si>
  <si>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</si>
  <si>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</si>
  <si>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</si>
  <si>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</si>
  <si>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</si>
  <si>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</si>
  <si>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</si>
  <si>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</si>
  <si>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</si>
  <si>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</si>
  <si>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</si>
  <si>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</si>
  <si>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</si>
  <si>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</si>
  <si>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</si>
  <si>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</si>
  <si>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</si>
  <si>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</si>
  <si>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</si>
  <si>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</si>
  <si>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</si>
  <si>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</si>
  <si>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</si>
  <si>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</si>
  <si>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</si>
  <si>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</si>
  <si>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</si>
  <si>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</si>
  <si>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</si>
  <si>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</si>
  <si>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</si>
  <si>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</si>
  <si>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</si>
  <si>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</si>
  <si>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</si>
  <si>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</si>
  <si>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</si>
  <si>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</si>
  <si>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</si>
  <si>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</si>
  <si>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</si>
  <si>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</si>
  <si>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</si>
  <si>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</si>
  <si>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</si>
  <si>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</si>
  <si>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</si>
  <si>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</si>
  <si>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</si>
  <si>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</si>
  <si>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</si>
  <si>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</si>
  <si>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</si>
  <si>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</si>
  <si>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</si>
  <si>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</si>
  <si>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</si>
  <si>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</si>
  <si>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</si>
  <si>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</si>
  <si>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</si>
  <si>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</si>
  <si>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</si>
  <si>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</si>
  <si>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</si>
  <si>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</si>
  <si>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</si>
  <si>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</si>
  <si>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</si>
  <si>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</si>
  <si>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</si>
  <si>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</si>
  <si>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</si>
  <si>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</si>
  <si>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</si>
  <si>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</si>
  <si>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</si>
  <si>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</si>
  <si>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</si>
  <si>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</si>
  <si>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</si>
  <si>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</si>
  <si>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</si>
  <si>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</si>
  <si>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</si>
  <si>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</si>
  <si>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</si>
  <si>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</si>
  <si>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</si>
  <si>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</si>
  <si>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</si>
  <si>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</si>
  <si>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</si>
  <si>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</si>
  <si>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</si>
  <si>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</si>
  <si>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</si>
  <si>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</si>
  <si>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</si>
  <si>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</si>
  <si>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</si>
  <si>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</si>
  <si>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</si>
  <si>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</si>
  <si>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</si>
  <si>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</si>
  <si>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</si>
  <si>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</si>
  <si>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</si>
  <si>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</si>
  <si>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</si>
  <si>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</si>
  <si>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</si>
  <si>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</si>
  <si>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</si>
  <si>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</si>
  <si>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</si>
  <si>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</si>
  <si>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</si>
  <si>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</si>
  <si>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</si>
  <si>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</si>
  <si>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</si>
  <si>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</si>
  <si>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</si>
  <si>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</si>
  <si>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</si>
  <si>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</si>
  <si>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</si>
  <si>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</si>
  <si>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</si>
  <si>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</si>
  <si>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</si>
  <si>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</si>
  <si>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</si>
  <si>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</si>
  <si>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</si>
  <si>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</si>
  <si>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</si>
  <si>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</si>
  <si>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</si>
  <si>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</si>
  <si>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</si>
  <si>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</si>
  <si>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</si>
  <si>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</si>
  <si>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</si>
  <si>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</si>
  <si>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</si>
  <si>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</si>
  <si>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</si>
  <si>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</si>
  <si>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</si>
  <si>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</si>
  <si>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</si>
  <si>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</si>
  <si>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</si>
  <si>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</si>
  <si>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</si>
  <si>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</si>
  <si>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</si>
  <si>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</si>
  <si>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</si>
  <si>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</si>
  <si>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</si>
  <si>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</si>
  <si>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</si>
  <si>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</si>
  <si>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</si>
  <si>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</si>
  <si>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</si>
  <si>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</si>
  <si>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</si>
  <si>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</si>
  <si>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</si>
  <si>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</si>
  <si>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</si>
  <si>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</si>
  <si>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</si>
  <si>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</si>
  <si>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</si>
  <si>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</si>
  <si>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</si>
  <si>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</si>
  <si>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</si>
  <si>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</si>
  <si>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</si>
  <si>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</si>
  <si>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</si>
  <si>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</si>
  <si>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</si>
  <si>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</si>
  <si>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</si>
  <si>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</si>
  <si>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</si>
  <si>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</si>
  <si>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</si>
  <si>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</si>
  <si>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</si>
  <si>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</si>
  <si>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</si>
  <si>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</si>
  <si>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</si>
  <si>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</si>
  <si>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</si>
  <si>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</si>
  <si>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</si>
  <si>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</si>
  <si>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</si>
  <si>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</si>
  <si>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</si>
  <si>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</si>
  <si>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</si>
  <si>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</si>
  <si>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</si>
  <si>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</si>
  <si>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</si>
  <si>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</si>
  <si>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</si>
  <si>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</si>
  <si>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</si>
  <si>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</si>
  <si>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</si>
  <si>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</si>
  <si>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</si>
  <si>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</si>
  <si>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</si>
  <si>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</si>
  <si>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</si>
  <si>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</si>
  <si>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</si>
  <si>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</si>
  <si>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</si>
  <si>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</si>
  <si>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</si>
  <si>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</si>
  <si>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</si>
  <si>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</si>
  <si>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</si>
  <si>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</si>
  <si>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</si>
  <si>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</si>
  <si>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</si>
  <si>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</si>
  <si>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</si>
  <si>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</si>
  <si>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</si>
  <si>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</si>
  <si>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</si>
  <si>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</si>
  <si>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</si>
  <si>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</si>
  <si>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</si>
  <si>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</si>
  <si>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</si>
  <si>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</si>
  <si>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</si>
  <si>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</si>
  <si>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</si>
  <si>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</si>
  <si>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</si>
  <si>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</si>
  <si>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</si>
  <si>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</si>
  <si>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</si>
  <si>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</si>
  <si>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</si>
  <si>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</si>
  <si>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</si>
  <si>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</si>
  <si>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</si>
  <si>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</si>
  <si>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</si>
  <si>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</si>
  <si>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</si>
  <si>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</si>
  <si>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</si>
  <si>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</si>
  <si>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</si>
  <si>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</si>
  <si>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</si>
  <si>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</si>
  <si>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</si>
  <si>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</si>
  <si>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</si>
  <si>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</si>
  <si>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</si>
  <si>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</si>
  <si>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</si>
  <si>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</si>
  <si>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</si>
  <si>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</si>
  <si>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</si>
  <si>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</si>
  <si>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</si>
  <si>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</si>
  <si>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</si>
  <si>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</si>
  <si>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</si>
  <si>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</si>
  <si>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</si>
  <si>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</si>
  <si>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</si>
  <si>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</si>
  <si>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</si>
  <si>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</si>
  <si>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</si>
  <si>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</si>
  <si>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</si>
  <si>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</si>
  <si>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</si>
  <si>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</si>
  <si>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</si>
  <si>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</si>
  <si>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</si>
  <si>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</si>
  <si>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</si>
  <si>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</si>
  <si>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</si>
  <si>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</si>
  <si>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</si>
  <si>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</si>
  <si>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</si>
  <si>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</si>
  <si>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</si>
  <si>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</si>
  <si>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</si>
  <si>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</si>
  <si>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</si>
  <si>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</si>
  <si>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</si>
  <si>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</si>
  <si>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</si>
  <si>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</si>
  <si>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</si>
  <si>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</si>
  <si>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</si>
  <si>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</si>
  <si>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</si>
  <si>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</si>
  <si>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</si>
  <si>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</si>
  <si>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</si>
  <si>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</si>
  <si>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</si>
  <si>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</si>
  <si>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</si>
  <si>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</si>
  <si>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</si>
  <si>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</si>
  <si>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</si>
  <si>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</si>
  <si>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</si>
  <si>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</si>
  <si>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</si>
  <si>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</si>
  <si>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</si>
  <si>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</si>
  <si>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</si>
  <si>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</si>
  <si>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</si>
  <si>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</si>
  <si>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</si>
  <si>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</si>
  <si>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</si>
  <si>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</si>
  <si>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</si>
  <si>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</si>
  <si>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</si>
  <si>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</si>
  <si>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</si>
  <si>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</si>
  <si>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</si>
  <si>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</si>
  <si>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</si>
  <si>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</si>
  <si>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</si>
  <si>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</si>
  <si>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</si>
  <si>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</si>
  <si>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</si>
  <si>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</si>
  <si>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</si>
  <si>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</si>
  <si>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</si>
  <si>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</si>
  <si>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</si>
  <si>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</si>
  <si>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</si>
  <si>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</si>
  <si>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</si>
  <si>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</si>
  <si>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</si>
  <si>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</si>
  <si>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</si>
  <si>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</si>
  <si>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</si>
  <si>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</si>
  <si>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</si>
  <si>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</si>
  <si>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</si>
  <si>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</si>
  <si>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</si>
  <si>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</si>
  <si>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</si>
  <si>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</si>
  <si>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</si>
  <si>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</si>
  <si>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</si>
  <si>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</si>
  <si>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</si>
  <si>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</si>
  <si>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</si>
  <si>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</si>
  <si>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</si>
  <si>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</si>
  <si>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</si>
  <si>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</si>
  <si>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</si>
  <si>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</si>
  <si>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</si>
  <si>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</si>
  <si>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</si>
  <si>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</si>
  <si>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</si>
  <si>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</si>
  <si>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</si>
  <si>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</si>
  <si>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</si>
  <si>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</si>
  <si>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</si>
  <si>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</si>
  <si>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</si>
  <si>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</si>
  <si>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</si>
  <si>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</si>
  <si>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</si>
  <si>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</si>
  <si>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</si>
  <si>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</si>
  <si>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</si>
  <si>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</si>
  <si>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</si>
  <si>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</si>
  <si>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</si>
  <si>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</si>
  <si>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</si>
  <si>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</si>
  <si>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</si>
  <si>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</si>
  <si>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</si>
  <si>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</si>
  <si>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</si>
  <si>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</si>
  <si>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</si>
  <si>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</si>
  <si>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</si>
  <si>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</si>
  <si>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</si>
  <si>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</si>
  <si>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</si>
  <si>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</si>
  <si>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</si>
  <si>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</si>
  <si>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</si>
  <si>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</si>
  <si>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</si>
  <si>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</si>
  <si>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</si>
  <si>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</si>
  <si>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</si>
  <si>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</si>
  <si>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</si>
  <si>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</si>
  <si>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</si>
  <si>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</si>
  <si>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</si>
  <si>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</si>
  <si>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</si>
  <si>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</si>
  <si>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</si>
  <si>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</si>
  <si>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</si>
  <si>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</si>
  <si>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</si>
  <si>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</si>
  <si>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</si>
  <si>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</si>
  <si>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</si>
  <si>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</si>
  <si>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</si>
  <si>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</si>
  <si>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</si>
  <si>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</si>
  <si>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</si>
  <si>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</si>
  <si>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</si>
  <si>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</si>
  <si>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</si>
  <si>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</si>
  <si>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</si>
  <si>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</si>
  <si>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</si>
  <si>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</si>
  <si>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</si>
  <si>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</si>
  <si>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</si>
  <si>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</si>
  <si>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</si>
  <si>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</si>
  <si>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</si>
  <si>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</si>
  <si>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</si>
  <si>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</si>
  <si>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</si>
  <si>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</si>
  <si>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</si>
  <si>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</si>
  <si>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</si>
  <si>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</si>
  <si>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</si>
  <si>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</si>
  <si>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</si>
  <si>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</si>
  <si>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</si>
  <si>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</si>
  <si>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</si>
  <si>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</si>
  <si>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</si>
  <si>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</si>
  <si>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</si>
  <si>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</si>
  <si>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</si>
  <si>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</si>
  <si>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</si>
  <si>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</si>
  <si>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</si>
  <si>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</si>
  <si>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</si>
  <si>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</si>
  <si>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</si>
  <si>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</si>
  <si>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</si>
  <si>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</si>
  <si>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</si>
  <si>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</si>
  <si>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</si>
  <si>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</si>
  <si>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</si>
  <si>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</si>
  <si>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</si>
  <si>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</si>
  <si>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</si>
  <si>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</si>
  <si>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</si>
  <si>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</si>
  <si>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</si>
  <si>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</si>
  <si>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</si>
  <si>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</si>
  <si>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</si>
  <si>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</si>
  <si>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</si>
  <si>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</si>
  <si>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</si>
  <si>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</si>
  <si>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</si>
  <si>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</si>
  <si>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</si>
  <si>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</si>
  <si>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</si>
  <si>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</si>
  <si>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</si>
  <si>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</si>
  <si>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</si>
  <si>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</si>
  <si>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</si>
  <si>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</si>
  <si>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</si>
  <si>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</si>
  <si>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</si>
  <si>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</si>
  <si>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</si>
  <si>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</si>
  <si>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</si>
  <si>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</si>
  <si>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</si>
  <si>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</si>
  <si>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</si>
  <si>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</si>
  <si>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</si>
  <si>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</si>
  <si>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</si>
  <si>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</si>
  <si>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</si>
  <si>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</si>
  <si>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</si>
  <si>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</si>
  <si>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</si>
  <si>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</si>
  <si>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</si>
  <si>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</si>
  <si>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</si>
  <si>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</si>
  <si>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</si>
  <si>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</si>
  <si>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</si>
  <si>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</si>
  <si>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</si>
  <si>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</si>
  <si>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</si>
  <si>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</si>
  <si>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</si>
  <si>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</si>
  <si>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</si>
  <si>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</si>
  <si>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</si>
  <si>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</si>
  <si>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</si>
  <si>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</si>
  <si>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</si>
  <si>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</si>
  <si>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</si>
  <si>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</si>
  <si>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</si>
  <si>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</si>
  <si>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</si>
  <si>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</si>
  <si>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</si>
  <si>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</si>
  <si>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</si>
  <si>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</si>
  <si>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</si>
  <si>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</si>
  <si>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</si>
  <si>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</si>
  <si>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</si>
  <si>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</si>
  <si>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</si>
  <si>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</si>
  <si>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</si>
  <si>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</si>
  <si>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</si>
  <si>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</si>
  <si>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</si>
  <si>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</si>
  <si>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</si>
  <si>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</si>
  <si>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</si>
  <si>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</si>
  <si>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</si>
  <si>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</si>
  <si>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</si>
  <si>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</si>
  <si>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</si>
  <si>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</si>
  <si>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</si>
  <si>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</si>
  <si>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</si>
  <si>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</si>
  <si>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</si>
  <si>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</si>
  <si>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</si>
  <si>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</si>
  <si>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</si>
  <si>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</si>
  <si>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</si>
  <si>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</si>
  <si>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</si>
  <si>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</si>
  <si>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</si>
  <si>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</si>
  <si>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</si>
  <si>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</si>
  <si>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</si>
  <si>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</si>
  <si>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</si>
  <si>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</si>
  <si>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</si>
  <si>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</si>
  <si>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</si>
  <si>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</si>
  <si>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</si>
  <si>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</si>
  <si>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</si>
  <si>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</si>
  <si>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</si>
  <si>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</si>
  <si>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</si>
  <si>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</si>
  <si>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</si>
  <si>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</si>
  <si>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</si>
  <si>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</si>
  <si>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</si>
  <si>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</si>
  <si>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</si>
  <si>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</si>
  <si>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</si>
  <si>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</si>
  <si>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</si>
  <si>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</si>
  <si>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</si>
  <si>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</si>
  <si>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</si>
  <si>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</si>
  <si>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</si>
  <si>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</si>
  <si>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</si>
  <si>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</si>
  <si>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</si>
  <si>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</si>
  <si>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</si>
  <si>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</si>
  <si>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</si>
  <si>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</si>
  <si>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</si>
  <si>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</si>
  <si>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</si>
  <si>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</si>
  <si>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</si>
  <si>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</si>
  <si>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</si>
  <si>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</si>
  <si>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</si>
  <si>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</si>
  <si>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</si>
  <si>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</si>
  <si>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</si>
  <si>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</si>
  <si>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</si>
  <si>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</si>
  <si>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</si>
  <si>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</si>
  <si>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</si>
  <si>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</si>
  <si>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</si>
  <si>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</si>
  <si>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</si>
  <si>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</si>
  <si>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</si>
  <si>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</si>
  <si>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</si>
  <si>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</si>
  <si>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</si>
  <si>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</si>
  <si>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</si>
  <si>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</si>
  <si>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</si>
  <si>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</si>
  <si>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</si>
  <si>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</si>
  <si>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</si>
  <si>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</si>
  <si>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</si>
  <si>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</si>
  <si>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</si>
  <si>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</si>
  <si>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</si>
  <si>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</si>
  <si>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</si>
  <si>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</si>
  <si>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</si>
  <si>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</si>
  <si>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</si>
  <si>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</si>
  <si>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</si>
  <si>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</si>
  <si>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</si>
  <si>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</si>
  <si>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</si>
  <si>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</si>
  <si>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</si>
  <si>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</si>
  <si>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</si>
  <si>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</si>
  <si>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</si>
  <si>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</si>
  <si>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</si>
  <si>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</si>
  <si>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</si>
  <si>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</si>
  <si>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</si>
  <si>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</si>
  <si>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</si>
  <si>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</si>
  <si>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</si>
  <si>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</si>
  <si>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</si>
  <si>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</si>
  <si>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</si>
  <si>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</si>
  <si>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</si>
  <si>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</si>
  <si>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</si>
  <si>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</si>
  <si>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</si>
  <si>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</si>
  <si>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</si>
  <si>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</si>
  <si>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</si>
  <si>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</si>
  <si>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</si>
  <si>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</si>
  <si>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</si>
  <si>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</si>
  <si>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</si>
  <si>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</si>
  <si>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</si>
  <si>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</si>
  <si>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</si>
  <si>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</si>
  <si>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</si>
  <si>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</si>
  <si>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</si>
  <si>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</si>
  <si>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</si>
  <si>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</si>
  <si>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</si>
  <si>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</si>
  <si>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</si>
  <si>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</si>
  <si>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</si>
  <si>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</si>
  <si>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</si>
  <si>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</si>
  <si>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</si>
  <si>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</si>
  <si>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</si>
  <si>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</si>
  <si>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</si>
  <si>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</si>
  <si>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</si>
  <si>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</si>
  <si>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</si>
  <si>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</si>
  <si>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</si>
  <si>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</si>
  <si>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</si>
  <si>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</si>
  <si>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</si>
  <si>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</si>
  <si>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</si>
  <si>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</si>
  <si>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</si>
  <si>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</si>
  <si>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</si>
  <si>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</si>
  <si>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</si>
  <si>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</si>
  <si>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</si>
  <si>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</si>
  <si>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</si>
  <si>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</si>
  <si>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</si>
  <si>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</si>
  <si>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</si>
  <si>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</si>
  <si>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</si>
  <si>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</si>
  <si>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</si>
  <si>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</si>
  <si>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</si>
  <si>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</si>
  <si>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</si>
  <si>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</si>
  <si>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</si>
  <si>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</si>
  <si>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</si>
  <si>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</si>
  <si>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</si>
  <si>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</si>
  <si>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</si>
  <si>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</si>
  <si>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</si>
  <si>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</si>
  <si>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</si>
  <si>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</si>
  <si>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</si>
  <si>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</si>
  <si>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</si>
  <si>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</si>
  <si>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</si>
  <si>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</si>
  <si>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</si>
  <si>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</si>
  <si>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</si>
  <si>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</si>
  <si>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</si>
  <si>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</si>
  <si>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</si>
  <si>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</si>
  <si>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</si>
  <si>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</si>
  <si>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</si>
  <si>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</si>
  <si>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</si>
  <si>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</si>
  <si>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</si>
  <si>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</si>
  <si>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</si>
  <si>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</si>
  <si>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</si>
  <si>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</si>
  <si>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</si>
  <si>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</si>
  <si>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</si>
  <si>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</si>
  <si>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</si>
  <si>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</si>
  <si>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</si>
  <si>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</si>
  <si>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</si>
  <si>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</si>
  <si>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</si>
  <si>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</si>
  <si>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</si>
  <si>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</si>
  <si>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</si>
  <si>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</si>
  <si>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</si>
  <si>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</si>
  <si>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</si>
  <si>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</si>
  <si>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</si>
  <si>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</si>
  <si>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</si>
  <si>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</si>
  <si>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</si>
  <si>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</si>
  <si>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</si>
  <si>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</si>
  <si>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</si>
  <si>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</si>
  <si>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</si>
  <si>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</si>
  <si>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</si>
  <si>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</si>
  <si>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</si>
  <si>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</si>
  <si>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</si>
  <si>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</si>
  <si>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</si>
  <si>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</si>
  <si>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</si>
  <si>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</si>
  <si>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</si>
  <si>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</si>
  <si>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</si>
  <si>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</si>
  <si>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</si>
  <si>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</si>
  <si>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</si>
  <si>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</si>
  <si>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</si>
  <si>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</si>
  <si>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</si>
  <si>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</si>
  <si>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</si>
  <si>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</si>
  <si>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</si>
  <si>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</si>
  <si>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</si>
  <si>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</si>
  <si>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</si>
  <si>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</si>
  <si>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</si>
  <si>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</si>
  <si>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</si>
  <si>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</si>
  <si>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</si>
  <si>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</si>
  <si>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</si>
  <si>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</si>
  <si>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</si>
  <si>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</si>
  <si>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</si>
  <si>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</si>
  <si>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</si>
  <si>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</si>
  <si>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</si>
  <si>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</si>
  <si>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</si>
  <si>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</si>
  <si>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</si>
  <si>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</si>
  <si>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</si>
  <si>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</si>
  <si>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</si>
  <si>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</si>
  <si>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</si>
  <si>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</si>
  <si>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</si>
  <si>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</si>
  <si>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</si>
  <si>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</si>
  <si>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</si>
  <si>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</si>
  <si>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</si>
  <si>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</si>
  <si>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</si>
  <si>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</si>
  <si>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</si>
  <si>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</si>
  <si>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</si>
  <si>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</si>
  <si>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</si>
  <si>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</si>
  <si>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</si>
  <si>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</si>
  <si>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</si>
  <si>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</si>
  <si>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</si>
  <si>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</si>
  <si>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</si>
  <si>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</si>
  <si>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</si>
  <si>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</si>
  <si>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</si>
  <si>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</si>
  <si>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</si>
  <si>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</si>
  <si>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</si>
  <si>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</si>
  <si>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</si>
  <si>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</si>
  <si>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</si>
  <si>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</si>
  <si>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</si>
  <si>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</si>
  <si>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</si>
  <si>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</si>
  <si>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</si>
  <si>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</si>
  <si>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</si>
  <si>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</si>
  <si>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</si>
  <si>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</si>
  <si>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</si>
  <si>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</si>
  <si>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</si>
  <si>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</si>
  <si>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</si>
  <si>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</si>
  <si>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</si>
  <si>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</si>
  <si>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</si>
  <si>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</si>
  <si>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</si>
  <si>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</si>
  <si>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</si>
  <si>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</si>
  <si>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</si>
  <si>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</si>
  <si>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</si>
  <si>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</si>
  <si>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</si>
  <si>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</si>
  <si>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</si>
  <si>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</si>
  <si>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</si>
  <si>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</si>
  <si>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</si>
  <si>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</si>
  <si>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</si>
  <si>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</si>
  <si>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</si>
  <si>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</si>
  <si>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</si>
  <si>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</si>
  <si>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</si>
  <si>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</si>
  <si>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</si>
  <si>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</si>
  <si>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</si>
  <si>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</si>
  <si>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</si>
  <si>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</si>
  <si>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</si>
  <si>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</si>
  <si>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</si>
  <si>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</si>
  <si>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</si>
  <si>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</si>
  <si>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</si>
  <si>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</si>
  <si>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</si>
  <si>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</si>
  <si>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</si>
  <si>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</si>
  <si>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</si>
  <si>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</si>
  <si>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</si>
  <si>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</si>
  <si>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</si>
  <si>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</si>
  <si>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</si>
  <si>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</si>
  <si>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</si>
  <si>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</si>
  <si>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</si>
  <si>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</si>
  <si>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</si>
  <si>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</si>
  <si>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</si>
  <si>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</si>
  <si>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</si>
  <si>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</si>
  <si>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</si>
  <si>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</si>
  <si>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</si>
  <si>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</si>
  <si>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</si>
  <si>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</si>
  <si>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</si>
  <si>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</si>
  <si>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</si>
  <si>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</si>
  <si>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</si>
  <si>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</si>
  <si>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</si>
  <si>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</si>
  <si>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</si>
  <si>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</si>
  <si>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</si>
  <si>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</si>
  <si>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</si>
  <si>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</si>
  <si>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</si>
  <si>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</si>
  <si>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</si>
  <si>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</si>
  <si>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</si>
  <si>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</si>
  <si>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</si>
  <si>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</si>
  <si>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</si>
  <si>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</si>
  <si>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</si>
  <si>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</si>
  <si>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</si>
  <si>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</si>
  <si>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</si>
  <si>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</si>
  <si>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</si>
  <si>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</si>
  <si>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</si>
  <si>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</si>
  <si>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</si>
  <si>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</si>
  <si>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</si>
  <si>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</si>
  <si>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</si>
  <si>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</si>
  <si>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</si>
  <si>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</si>
  <si>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</si>
  <si>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</si>
  <si>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</si>
  <si>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</si>
  <si>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</si>
  <si>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</si>
  <si>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</si>
  <si>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</si>
  <si>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</si>
  <si>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</si>
  <si>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</si>
  <si>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</si>
  <si>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</si>
  <si>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</si>
  <si>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</si>
  <si>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</si>
  <si>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</si>
  <si>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</si>
  <si>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</si>
  <si>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</si>
  <si>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</si>
  <si>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</si>
  <si>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</si>
  <si>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</si>
  <si>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</si>
  <si>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</si>
  <si>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</si>
  <si>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</si>
  <si>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</si>
  <si>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</si>
  <si>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</si>
  <si>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</si>
  <si>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</si>
  <si>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</si>
  <si>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</si>
  <si>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</si>
  <si>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</si>
  <si>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</si>
  <si>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</si>
  <si>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</si>
  <si>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</si>
  <si>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</si>
  <si>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</si>
  <si>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</si>
  <si>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</si>
  <si>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</si>
  <si>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</si>
  <si>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</si>
  <si>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</si>
  <si>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</si>
  <si>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</si>
  <si>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</si>
  <si>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</si>
  <si>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</si>
  <si>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</si>
  <si>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</si>
  <si>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</si>
  <si>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</si>
  <si>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</si>
  <si>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</si>
  <si>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</si>
  <si>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</si>
  <si>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</si>
  <si>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</si>
  <si>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</si>
  <si>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</si>
  <si>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</si>
  <si>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</si>
  <si>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</si>
  <si>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</si>
  <si>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</si>
  <si>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</si>
  <si>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</si>
  <si>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</si>
  <si>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</si>
  <si>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</si>
  <si>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</si>
  <si>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</si>
  <si>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</si>
  <si>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</si>
  <si>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</si>
  <si>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</si>
  <si>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</si>
  <si>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</si>
  <si>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</si>
  <si>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</si>
  <si>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</si>
  <si>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</si>
  <si>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</si>
  <si>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</si>
  <si>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</si>
  <si>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</si>
  <si>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</si>
  <si>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</si>
  <si>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</si>
  <si>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</si>
  <si>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</si>
  <si>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</si>
  <si>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</si>
  <si>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</si>
  <si>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</si>
  <si>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</si>
  <si>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</si>
  <si>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</si>
  <si>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</si>
  <si>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</si>
  <si>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</si>
  <si>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</si>
  <si>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</si>
  <si>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</si>
  <si>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</si>
  <si>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</si>
  <si>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</si>
  <si>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</si>
  <si>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</si>
  <si>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</si>
  <si>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</si>
  <si>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</si>
  <si>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</si>
  <si>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</si>
  <si>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</si>
  <si>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</si>
  <si>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</si>
  <si>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</si>
  <si>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</si>
  <si>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</si>
  <si>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</si>
  <si>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</si>
  <si>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</si>
  <si>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</si>
  <si>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</si>
  <si>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</si>
  <si>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</si>
  <si>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</si>
  <si>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</si>
  <si>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</si>
  <si>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</si>
  <si>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</si>
  <si>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</si>
  <si>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</si>
  <si>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</si>
  <si>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</si>
  <si>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</si>
  <si>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</si>
  <si>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</si>
  <si>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</si>
  <si>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</si>
  <si>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</si>
  <si>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</si>
  <si>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</si>
  <si>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</si>
  <si>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</si>
  <si>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</si>
  <si>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</si>
  <si>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</si>
  <si>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</si>
  <si>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</si>
  <si>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</si>
  <si>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</si>
  <si>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</si>
  <si>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</si>
  <si>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</si>
  <si>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</si>
  <si>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</si>
  <si>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</si>
  <si>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</si>
  <si>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</si>
  <si>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</si>
  <si>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</si>
  <si>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</si>
  <si>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</si>
  <si>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</si>
  <si>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</si>
  <si>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</si>
  <si>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</si>
  <si>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</si>
  <si>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</si>
  <si>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</si>
  <si>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</si>
  <si>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</si>
  <si>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</si>
  <si>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</si>
  <si>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</si>
  <si>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</si>
  <si>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</si>
  <si>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</si>
  <si>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</si>
  <si>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</si>
  <si>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</si>
  <si>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</si>
  <si>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</si>
  <si>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</si>
  <si>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</si>
  <si>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</si>
  <si>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</si>
  <si>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</si>
  <si>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</si>
  <si>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</si>
  <si>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</si>
  <si>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</si>
  <si>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</si>
  <si>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</si>
  <si>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</si>
  <si>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</si>
  <si>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</si>
  <si>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</si>
  <si>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</si>
  <si>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</si>
  <si>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</si>
  <si>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</si>
  <si>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</si>
  <si>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</si>
  <si>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</si>
  <si>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</si>
  <si>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</si>
  <si>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</si>
  <si>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</si>
  <si>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</si>
  <si>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</si>
  <si>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</si>
  <si>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</si>
  <si>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</si>
  <si>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</si>
  <si>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</si>
  <si>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</si>
  <si>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</si>
  <si>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</si>
  <si>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</si>
  <si>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</si>
  <si>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</si>
  <si>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</si>
  <si>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</si>
  <si>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</si>
  <si>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</si>
  <si>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</si>
  <si>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</si>
  <si>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</si>
  <si>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</si>
  <si>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</si>
  <si>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</si>
  <si>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</si>
  <si>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</si>
  <si>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</si>
  <si>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</si>
  <si>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</si>
  <si>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</si>
  <si>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</si>
  <si>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</si>
  <si>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</si>
  <si>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</si>
  <si>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</si>
  <si>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</si>
  <si>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</si>
  <si>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</si>
  <si>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</si>
  <si>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</si>
  <si>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</si>
  <si>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</si>
  <si>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</si>
  <si>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</si>
  <si>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</si>
  <si>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</si>
  <si>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</si>
  <si>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</si>
  <si>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</si>
  <si>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</si>
  <si>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</si>
  <si>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</si>
  <si>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</si>
  <si>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</si>
  <si>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</si>
  <si>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</si>
  <si>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</si>
  <si>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</si>
  <si>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</si>
  <si>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</si>
  <si>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</si>
  <si>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</si>
  <si>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</si>
  <si>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</si>
  <si>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</si>
  <si>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</si>
  <si>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</si>
  <si>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</si>
  <si>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</si>
  <si>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</si>
  <si>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</si>
  <si>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</si>
  <si>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</si>
  <si>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</si>
  <si>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</si>
  <si>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</si>
  <si>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</si>
  <si>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</si>
  <si>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</si>
  <si>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</si>
  <si>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</si>
  <si>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</si>
  <si>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</si>
  <si>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</si>
  <si>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</si>
  <si>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</si>
  <si>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</si>
  <si>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</si>
  <si>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</si>
  <si>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</si>
  <si>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</si>
  <si>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</si>
  <si>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</si>
  <si>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</si>
  <si>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</si>
  <si>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</si>
  <si>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</si>
  <si>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</si>
  <si>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</si>
  <si>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</si>
  <si>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</si>
  <si>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</si>
  <si>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</si>
  <si>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</si>
  <si>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</si>
  <si>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</si>
  <si>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</si>
  <si>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</si>
  <si>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</si>
  <si>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</si>
  <si>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</si>
  <si>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</si>
  <si>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</si>
  <si>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</si>
  <si>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</si>
  <si>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</si>
  <si>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</si>
  <si>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</si>
  <si>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</si>
  <si>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</si>
  <si>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</si>
  <si>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</si>
  <si>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</si>
  <si>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</si>
  <si>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</si>
  <si>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</si>
  <si>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</si>
  <si>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</si>
  <si>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</si>
  <si>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</si>
  <si>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</si>
  <si>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</si>
  <si>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</si>
  <si>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</si>
  <si>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</si>
  <si>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</si>
  <si>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</si>
  <si>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</si>
  <si>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</si>
  <si>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</si>
  <si>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</si>
  <si>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</si>
  <si>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</si>
  <si>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</si>
  <si>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</si>
  <si>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</si>
  <si>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</si>
  <si>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</si>
  <si>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</si>
  <si>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</si>
  <si>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</si>
  <si>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</si>
  <si>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</si>
  <si>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</si>
  <si>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</si>
  <si>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</si>
  <si>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</si>
  <si>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</si>
  <si>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</si>
  <si>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</si>
  <si>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</si>
  <si>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</si>
  <si>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</si>
  <si>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</si>
  <si>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</si>
  <si>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</si>
  <si>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</si>
  <si>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</si>
  <si>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</si>
  <si>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</si>
  <si>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</si>
  <si>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</si>
  <si>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</si>
  <si>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</si>
  <si>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</si>
  <si>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</si>
  <si>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</si>
  <si>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</si>
  <si>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</si>
  <si>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</si>
  <si>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</si>
  <si>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</si>
  <si>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</si>
  <si>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</si>
  <si>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</si>
  <si>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</si>
  <si>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</si>
  <si>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</si>
  <si>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</si>
  <si>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</si>
  <si>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</si>
  <si>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</si>
  <si>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</si>
  <si>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</si>
  <si>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</si>
  <si>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</si>
  <si>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</si>
  <si>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</si>
  <si>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</si>
  <si>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</si>
  <si>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</si>
  <si>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</si>
  <si>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</si>
  <si>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</si>
  <si>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</si>
  <si>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</si>
  <si>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</si>
  <si>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</si>
  <si>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</si>
  <si>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</si>
  <si>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</si>
  <si>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</si>
  <si>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</si>
  <si>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</si>
  <si>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</si>
  <si>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</si>
  <si>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</si>
  <si>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</si>
  <si>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</si>
  <si>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</si>
  <si>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</si>
  <si>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</si>
  <si>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</si>
  <si>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</si>
  <si>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</si>
  <si>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</si>
  <si>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</si>
  <si>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</si>
  <si>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</si>
  <si>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</si>
  <si>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</si>
  <si>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</si>
  <si>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</si>
  <si>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</si>
  <si>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</si>
  <si>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</si>
  <si>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</si>
  <si>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</si>
  <si>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</si>
  <si>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</si>
  <si>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</si>
  <si>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</si>
  <si>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</si>
  <si>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</si>
  <si>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</si>
  <si>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</si>
  <si>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</si>
  <si>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</si>
  <si>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</si>
  <si>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</si>
  <si>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</si>
  <si>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</si>
  <si>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</si>
  <si>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</si>
  <si>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</si>
  <si>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</si>
  <si>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</si>
  <si>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</si>
  <si>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</si>
  <si>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</si>
  <si>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</si>
  <si>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</si>
  <si>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</si>
  <si>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</si>
  <si>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</si>
  <si>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</si>
  <si>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</si>
  <si>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</si>
  <si>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</si>
  <si>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</si>
  <si>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</si>
  <si>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</si>
  <si>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</si>
  <si>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</si>
  <si>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</si>
  <si>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</si>
  <si>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</si>
  <si>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</si>
  <si>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</si>
  <si>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</si>
  <si>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</si>
  <si>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</si>
  <si>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</si>
  <si>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</si>
  <si>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</si>
  <si>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</si>
  <si>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</si>
  <si>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</si>
  <si>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</si>
  <si>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</si>
  <si>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</si>
  <si>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</si>
  <si>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</si>
  <si>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</si>
  <si>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</si>
  <si>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</si>
  <si>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</si>
  <si>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</si>
  <si>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</si>
  <si>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</si>
  <si>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</si>
  <si>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</si>
  <si>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</si>
  <si>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</si>
  <si>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</si>
  <si>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</si>
  <si>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</si>
  <si>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</si>
  <si>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</si>
  <si>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</si>
  <si>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</si>
  <si>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</si>
  <si>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</si>
  <si>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</si>
  <si>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</si>
  <si>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</si>
  <si>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</si>
  <si>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</si>
  <si>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</si>
  <si>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</si>
  <si>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</si>
  <si>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</si>
  <si>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</si>
  <si>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</si>
  <si>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</si>
  <si>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</si>
  <si>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</si>
  <si>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</si>
  <si>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</si>
  <si>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</si>
  <si>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</si>
  <si>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</si>
  <si>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</si>
  <si>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</si>
  <si>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</si>
  <si>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</si>
  <si>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</si>
  <si>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</si>
  <si>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</si>
  <si>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</si>
  <si>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</si>
  <si>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</si>
  <si>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</si>
  <si>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</si>
  <si>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</si>
  <si>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</si>
  <si>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</si>
  <si>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</si>
  <si>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</si>
  <si>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</si>
  <si>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</si>
  <si>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</si>
  <si>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</si>
  <si>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</si>
  <si>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</si>
  <si>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</si>
  <si>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</si>
  <si>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</si>
  <si>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</si>
  <si>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</si>
  <si>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</si>
  <si>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</si>
  <si>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</si>
  <si>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</si>
  <si>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</si>
  <si>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</si>
  <si>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</si>
  <si>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</si>
  <si>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</si>
  <si>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</si>
  <si>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</si>
  <si>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</si>
  <si>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</si>
  <si>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</si>
  <si>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</si>
  <si>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</si>
  <si>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</si>
  <si>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</si>
  <si>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</si>
  <si>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</si>
  <si>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</si>
  <si>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</si>
  <si>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</si>
  <si>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</si>
  <si>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</si>
  <si>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</si>
  <si>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</si>
  <si>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</si>
  <si>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</si>
  <si>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</si>
  <si>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</si>
  <si>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</si>
  <si>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</si>
  <si>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</si>
  <si>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</si>
  <si>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</si>
  <si>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</si>
  <si>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</si>
  <si>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</si>
  <si>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</si>
  <si>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</si>
  <si>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</si>
  <si>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</si>
  <si>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</si>
  <si>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</si>
  <si>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</si>
  <si>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</si>
  <si>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</si>
  <si>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</si>
  <si>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</si>
  <si>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</si>
  <si>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</si>
  <si>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</si>
  <si>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</si>
  <si>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</si>
  <si>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</si>
  <si>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</si>
  <si>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</si>
  <si>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</si>
  <si>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</si>
  <si>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</si>
  <si>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</si>
  <si>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</si>
  <si>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</si>
  <si>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</si>
  <si>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</si>
  <si>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</si>
  <si>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</si>
  <si>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</si>
  <si>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</si>
  <si>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</si>
  <si>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</si>
  <si>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</si>
  <si>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</si>
  <si>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</si>
  <si>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</si>
  <si>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</si>
  <si>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</si>
  <si>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</si>
  <si>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</si>
  <si>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</si>
  <si>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</si>
  <si>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</si>
  <si>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</si>
  <si>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</si>
  <si>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</si>
  <si>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</si>
  <si>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</si>
  <si>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</si>
  <si>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</si>
  <si>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</si>
  <si>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</si>
  <si>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</si>
  <si>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</si>
  <si>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</si>
  <si>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</si>
  <si>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</si>
  <si>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</si>
  <si>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</si>
  <si>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</si>
  <si>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</si>
  <si>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</si>
  <si>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</si>
  <si>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</si>
  <si>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</si>
  <si>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</si>
  <si>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</si>
  <si>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</si>
  <si>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</si>
  <si>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</si>
  <si>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</si>
  <si>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</si>
  <si>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</si>
  <si>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</si>
  <si>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</si>
  <si>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</si>
  <si>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</si>
  <si>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</si>
  <si>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</si>
  <si>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</si>
  <si>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</si>
  <si>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</si>
  <si>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</si>
  <si>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</si>
  <si>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</si>
  <si>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</si>
  <si>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</si>
  <si>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</si>
  <si>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</si>
  <si>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</si>
  <si>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</si>
  <si>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</si>
  <si>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</si>
  <si>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</si>
  <si>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</si>
  <si>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</si>
  <si>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</si>
  <si>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</si>
  <si>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</si>
  <si>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</si>
  <si>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</si>
  <si>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</si>
  <si>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</si>
  <si>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</si>
  <si>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</si>
  <si>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</si>
  <si>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</si>
  <si>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</si>
  <si>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</si>
  <si>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</si>
  <si>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</si>
  <si>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</si>
  <si>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</si>
  <si>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</si>
  <si>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</si>
  <si>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</si>
  <si>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</si>
  <si>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</si>
  <si>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</si>
  <si>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</si>
  <si>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</si>
  <si>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</si>
  <si>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</si>
  <si>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</si>
  <si>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</si>
  <si>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</si>
  <si>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</si>
  <si>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</si>
  <si>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</si>
  <si>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</si>
  <si>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</si>
  <si>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</si>
  <si>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</si>
  <si>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</si>
  <si>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</si>
  <si>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</si>
  <si>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</si>
  <si>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</si>
  <si>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</si>
  <si>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</si>
  <si>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</si>
  <si>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</si>
  <si>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</si>
  <si>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</si>
  <si>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</si>
  <si>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</si>
  <si>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</si>
  <si>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</si>
  <si>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</si>
  <si>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</si>
  <si>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</si>
  <si>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</si>
  <si>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</si>
  <si>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</si>
  <si>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</si>
  <si>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</si>
  <si>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</si>
  <si>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</si>
  <si>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</si>
  <si>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</si>
  <si>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</si>
  <si>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</si>
  <si>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</si>
  <si>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</si>
  <si>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</si>
  <si>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</si>
  <si>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</si>
  <si>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</si>
  <si>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</si>
  <si>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</si>
  <si>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</si>
  <si>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</si>
  <si>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</si>
  <si>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</si>
  <si>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</si>
  <si>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</si>
  <si>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</si>
  <si>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</si>
  <si>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</si>
  <si>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</si>
  <si>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</si>
  <si>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</si>
  <si>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</si>
  <si>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</si>
  <si>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</si>
  <si>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</si>
  <si>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</si>
  <si>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</si>
  <si>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</si>
  <si>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</si>
  <si>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</si>
  <si>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</si>
  <si>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</si>
  <si>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</si>
  <si>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</si>
  <si>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</si>
  <si>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</si>
  <si>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</si>
  <si>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</si>
  <si>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</si>
  <si>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</si>
  <si>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</si>
  <si>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</si>
  <si>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</si>
  <si>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</si>
  <si>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</si>
  <si>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</si>
  <si>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</si>
  <si>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</si>
  <si>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</si>
  <si>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</si>
  <si>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</si>
  <si>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</si>
  <si>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</si>
  <si>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</si>
  <si>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</si>
  <si>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</si>
  <si>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</si>
  <si>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</si>
  <si>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</si>
  <si>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</si>
  <si>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</si>
  <si>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</si>
  <si>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</si>
  <si>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</si>
  <si>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</si>
  <si>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</si>
  <si>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</si>
  <si>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</si>
  <si>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</si>
  <si>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</si>
  <si>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</si>
  <si>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</si>
  <si>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</si>
  <si>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</si>
  <si>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</si>
  <si>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</si>
  <si>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</si>
  <si>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</si>
  <si>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</si>
  <si>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</si>
  <si>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</si>
  <si>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</si>
  <si>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</si>
  <si>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</si>
  <si>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</si>
  <si>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</si>
  <si>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</si>
  <si>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</si>
  <si>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</si>
  <si>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</si>
  <si>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</si>
  <si>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</si>
  <si>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</si>
  <si>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</si>
  <si>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</si>
  <si>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</si>
  <si>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</si>
  <si>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</si>
  <si>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</si>
  <si>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</si>
  <si>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</si>
  <si>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</si>
  <si>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</si>
  <si>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</si>
  <si>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</si>
  <si>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</si>
  <si>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</si>
  <si>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</si>
  <si>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</si>
  <si>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</si>
  <si>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</si>
  <si>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</si>
  <si>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</si>
  <si>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</si>
  <si>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</si>
  <si>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</si>
  <si>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</si>
  <si>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</si>
  <si>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</si>
  <si>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</si>
  <si>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</si>
  <si>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</si>
  <si>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</si>
  <si>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</si>
  <si>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</si>
  <si>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</si>
  <si>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</si>
  <si>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</si>
  <si>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</si>
  <si>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</si>
  <si>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</si>
  <si>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</si>
  <si>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</si>
  <si>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</si>
  <si>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</si>
  <si>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</si>
  <si>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</si>
  <si>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</si>
  <si>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</si>
  <si>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</si>
  <si>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</si>
  <si>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</si>
  <si>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</si>
  <si>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</si>
  <si>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</si>
  <si>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</si>
  <si>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</si>
  <si>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</si>
  <si>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</si>
  <si>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</si>
  <si>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</si>
  <si>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</si>
  <si>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</si>
  <si>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</si>
  <si>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</si>
  <si>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</si>
  <si>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</si>
  <si>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</si>
  <si>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</si>
  <si>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</si>
  <si>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</si>
  <si>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</si>
  <si>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</si>
  <si>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</si>
  <si>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</si>
  <si>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</si>
  <si>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</si>
  <si>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</si>
  <si>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</si>
  <si>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</si>
  <si>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</si>
  <si>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</si>
  <si>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</si>
  <si>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</si>
  <si>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</si>
  <si>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</si>
  <si>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</si>
  <si>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</si>
  <si>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</si>
  <si>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</si>
  <si>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</si>
  <si>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</si>
  <si>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</si>
  <si>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</si>
  <si>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</si>
  <si>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</si>
  <si>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</si>
  <si>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</si>
  <si>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</si>
  <si>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</si>
  <si>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</si>
  <si>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</si>
  <si>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</si>
  <si>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</si>
  <si>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</si>
  <si>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</si>
  <si>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</si>
  <si>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</si>
  <si>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</si>
  <si>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</si>
  <si>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</si>
  <si>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</si>
  <si>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</si>
  <si>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</si>
  <si>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</si>
  <si>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</si>
  <si>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</si>
  <si>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</si>
  <si>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</si>
  <si>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</si>
  <si>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</si>
  <si>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</si>
  <si>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</si>
  <si>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</si>
  <si>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</si>
  <si>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</si>
  <si>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</si>
  <si>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</si>
  <si>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</si>
  <si>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</si>
  <si>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</si>
  <si>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</si>
  <si>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</si>
  <si>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</si>
  <si>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</si>
  <si>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</si>
  <si>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</si>
  <si>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</si>
  <si>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</si>
  <si>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</si>
  <si>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</si>
  <si>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</si>
  <si>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</si>
  <si>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</si>
  <si>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</si>
  <si>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</si>
  <si>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</si>
  <si>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</si>
  <si>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</si>
  <si>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</si>
  <si>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</si>
  <si>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</si>
  <si>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</si>
  <si>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</si>
  <si>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</si>
  <si>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</si>
  <si>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</si>
  <si>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</si>
  <si>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</si>
  <si>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</si>
  <si>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</si>
  <si>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</si>
  <si>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</si>
  <si>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</si>
  <si>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</si>
  <si>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</si>
  <si>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</si>
  <si>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</si>
  <si>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</si>
  <si>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</si>
  <si>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</si>
  <si>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</si>
  <si>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</si>
  <si>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</si>
  <si>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</si>
  <si>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</si>
  <si>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</si>
  <si>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</si>
  <si>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</si>
  <si>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</si>
  <si>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</si>
  <si>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</si>
  <si>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</si>
  <si>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</si>
  <si>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</si>
  <si>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</si>
  <si>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</si>
  <si>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</si>
  <si>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</si>
  <si>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</si>
  <si>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</si>
  <si>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</si>
  <si>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</si>
  <si>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</si>
  <si>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</si>
  <si>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</si>
  <si>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</si>
  <si>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</si>
  <si>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</si>
  <si>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</si>
  <si>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</si>
  <si>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</si>
  <si>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</si>
  <si>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</si>
  <si>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</si>
  <si>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</si>
  <si>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</si>
  <si>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</si>
  <si>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</si>
  <si>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</si>
  <si>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</si>
  <si>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</si>
  <si>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</si>
  <si>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</si>
  <si>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</si>
  <si>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</si>
  <si>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</si>
  <si>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</si>
  <si>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</si>
  <si>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</si>
  <si>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</si>
  <si>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</si>
  <si>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</si>
  <si>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</si>
  <si>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</si>
  <si>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</si>
  <si>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</si>
  <si>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</si>
  <si>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</si>
  <si>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</si>
  <si>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</si>
  <si>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</si>
  <si>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</si>
  <si>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</si>
  <si>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</si>
  <si>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</si>
  <si>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</si>
  <si>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</si>
  <si>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</si>
  <si>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</si>
  <si>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</si>
  <si>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</si>
  <si>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</si>
  <si>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</si>
  <si>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</si>
  <si>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</si>
  <si>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</si>
  <si>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</si>
  <si>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</si>
  <si>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</si>
  <si>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</si>
  <si>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</si>
  <si>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</si>
  <si>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</si>
  <si>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</si>
  <si>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</si>
  <si>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</si>
  <si>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</si>
  <si>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</si>
  <si>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</si>
  <si>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</si>
  <si>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</si>
  <si>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</si>
  <si>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</si>
  <si>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</si>
  <si>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</si>
  <si>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</si>
  <si>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</si>
  <si>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</si>
  <si>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</si>
  <si>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</si>
  <si>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</si>
  <si>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</si>
  <si>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</si>
  <si>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</si>
  <si>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</si>
  <si>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</si>
  <si>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</si>
  <si>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</si>
  <si>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</si>
  <si>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</si>
  <si>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</si>
  <si>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</si>
  <si>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</si>
  <si>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</si>
  <si>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</si>
  <si>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</si>
  <si>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</si>
  <si>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</si>
  <si>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</si>
  <si>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</si>
  <si>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</si>
  <si>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</si>
  <si>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</si>
  <si>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</si>
  <si>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</si>
  <si>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</si>
  <si>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</si>
  <si>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</si>
  <si>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</si>
  <si>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</si>
  <si>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</si>
  <si>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</si>
  <si>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</si>
  <si>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</si>
  <si>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</si>
  <si>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</si>
  <si>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</si>
  <si>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</si>
  <si>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</si>
  <si>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</si>
  <si>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</si>
  <si>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</si>
  <si>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</si>
  <si>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</si>
  <si>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</si>
  <si>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</si>
  <si>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</si>
  <si>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</si>
  <si>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</si>
  <si>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</si>
  <si>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</si>
  <si>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</si>
  <si>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</si>
  <si>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</si>
  <si>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</si>
  <si>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</si>
  <si>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</si>
  <si>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</si>
  <si>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</si>
  <si>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</si>
  <si>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</si>
  <si>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</si>
  <si>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</si>
  <si>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</si>
  <si>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</si>
  <si>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</si>
  <si>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</si>
  <si>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</si>
  <si>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</si>
  <si>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</si>
  <si>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</si>
  <si>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</si>
  <si>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</si>
  <si>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</si>
  <si>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</si>
  <si>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</si>
  <si>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</si>
  <si>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</si>
  <si>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</si>
  <si>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</si>
  <si>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</si>
  <si>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</si>
  <si>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</si>
  <si>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</si>
  <si>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</si>
  <si>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</si>
  <si>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</si>
  <si>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</si>
  <si>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</si>
  <si>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</si>
  <si>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</si>
  <si>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</si>
  <si>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</si>
  <si>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</si>
  <si>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</si>
  <si>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</si>
  <si>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</si>
  <si>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</si>
  <si>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</si>
  <si>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</si>
  <si>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</si>
  <si>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</si>
  <si>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</si>
  <si>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</si>
  <si>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</si>
  <si>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</si>
  <si>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</si>
  <si>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</si>
  <si>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</si>
  <si>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</si>
  <si>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</si>
  <si>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</si>
  <si>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</si>
  <si>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</si>
  <si>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</si>
  <si>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</si>
  <si>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</si>
  <si>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</si>
  <si>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</si>
  <si>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</si>
  <si>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</si>
  <si>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</si>
  <si>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</si>
  <si>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</si>
  <si>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</si>
  <si>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</si>
  <si>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</si>
  <si>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</si>
  <si>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</si>
  <si>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</si>
  <si>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</si>
  <si>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</si>
  <si>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</si>
  <si>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</si>
  <si>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</si>
  <si>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</si>
  <si>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</si>
  <si>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</si>
  <si>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</si>
  <si>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</si>
  <si>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</si>
  <si>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</si>
  <si>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</si>
  <si>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</si>
  <si>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</si>
  <si>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</si>
  <si>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</si>
  <si>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</si>
  <si>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</si>
  <si>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</si>
  <si>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</si>
  <si>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</si>
  <si>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</si>
  <si>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</si>
  <si>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</si>
  <si>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</si>
  <si>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</si>
  <si>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</si>
  <si>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</si>
  <si>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</si>
  <si>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</si>
  <si>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</si>
  <si>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</si>
  <si>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</si>
  <si>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</si>
  <si>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</si>
  <si>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</si>
  <si>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</si>
  <si>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</si>
  <si>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</si>
  <si>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</si>
  <si>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</si>
  <si>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</si>
  <si>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</si>
  <si>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</si>
  <si>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</si>
  <si>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</si>
  <si>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</si>
  <si>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</si>
  <si>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</si>
  <si>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</si>
  <si>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</si>
  <si>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</si>
  <si>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</si>
  <si>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</si>
  <si>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</si>
  <si>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</si>
  <si>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</si>
  <si>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</si>
  <si>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</si>
  <si>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</si>
  <si>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</si>
  <si>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</si>
  <si>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</si>
  <si>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</si>
  <si>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</si>
  <si>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</si>
  <si>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</si>
  <si>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</si>
  <si>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</si>
  <si>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</si>
  <si>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</si>
  <si>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</si>
  <si>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</si>
  <si>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</si>
  <si>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</si>
  <si>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</si>
  <si>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</si>
  <si>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</si>
  <si>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</si>
  <si>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</si>
  <si>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</si>
  <si>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</si>
  <si>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</si>
  <si>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</si>
  <si>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</si>
  <si>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</si>
  <si>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</si>
  <si>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</si>
  <si>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</si>
  <si>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</si>
  <si>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</si>
  <si>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</si>
  <si>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</si>
  <si>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</si>
  <si>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</si>
  <si>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</si>
  <si>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</si>
  <si>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</si>
  <si>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</si>
  <si>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</si>
  <si>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</si>
  <si>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</si>
  <si>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</si>
  <si>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</si>
  <si>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</si>
  <si>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</si>
  <si>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</si>
  <si>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</si>
  <si>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</si>
  <si>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</si>
  <si>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</si>
  <si>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</si>
  <si>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</si>
  <si>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</si>
  <si>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</si>
  <si>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</si>
  <si>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</si>
  <si>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</si>
  <si>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</si>
  <si>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</si>
  <si>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</si>
  <si>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</si>
  <si>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</si>
  <si>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</si>
  <si>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</si>
  <si>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</si>
  <si>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</si>
  <si>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</si>
  <si>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</si>
  <si>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</si>
  <si>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</si>
  <si>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</si>
  <si>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</si>
  <si>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</si>
  <si>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</si>
  <si>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</si>
  <si>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</si>
  <si>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</si>
  <si>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</si>
  <si>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</si>
  <si>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</si>
  <si>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</si>
  <si>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</si>
  <si>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</si>
  <si>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</si>
  <si>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</si>
  <si>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</si>
  <si>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</si>
  <si>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</si>
  <si>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</si>
  <si>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</si>
  <si>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</si>
  <si>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</si>
  <si>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</si>
  <si>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</si>
  <si>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</si>
  <si>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</si>
  <si>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</si>
  <si>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</si>
  <si>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</si>
  <si>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</si>
  <si>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</si>
  <si>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</si>
  <si>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</si>
  <si>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</si>
  <si>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</si>
  <si>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</si>
  <si>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</si>
  <si>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</si>
  <si>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</si>
  <si>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</si>
  <si>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</si>
  <si>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</si>
  <si>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</si>
  <si>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</si>
  <si>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</si>
  <si>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</si>
  <si>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</si>
  <si>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</si>
  <si>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</si>
  <si>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</si>
  <si>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</si>
  <si>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</si>
  <si>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</si>
  <si>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</si>
  <si>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</si>
  <si>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</si>
  <si>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</si>
  <si>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</si>
  <si>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</si>
  <si>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</si>
  <si>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</si>
  <si>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</si>
  <si>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</si>
  <si>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</si>
  <si>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</si>
  <si>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</si>
  <si>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</si>
  <si>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</si>
  <si>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</si>
  <si>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</si>
  <si>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</si>
  <si>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</si>
  <si>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</si>
  <si>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</si>
  <si>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</si>
  <si>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</si>
  <si>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</si>
  <si>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</si>
  <si>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</si>
  <si>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</si>
  <si>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</si>
  <si>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</si>
  <si>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</si>
  <si>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</si>
  <si>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</si>
  <si>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</si>
  <si>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</si>
  <si>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</si>
  <si>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</si>
  <si>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</si>
  <si>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</si>
  <si>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</si>
  <si>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</si>
  <si>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</si>
  <si>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</si>
  <si>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</si>
  <si>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</si>
  <si>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</si>
  <si>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</si>
  <si>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</si>
  <si>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</si>
  <si>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</si>
  <si>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</si>
  <si>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</si>
  <si>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</si>
  <si>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</si>
  <si>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</si>
  <si>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</si>
  <si>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</si>
  <si>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</si>
  <si>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</si>
  <si>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</si>
  <si>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</si>
  <si>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</si>
  <si>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</si>
  <si>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</si>
  <si>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</si>
  <si>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</si>
  <si>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</si>
  <si>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</si>
  <si>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</si>
  <si>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</si>
  <si>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</si>
  <si>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</si>
  <si>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</si>
  <si>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</si>
  <si>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</si>
  <si>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</si>
  <si>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</si>
  <si>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</si>
  <si>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</si>
  <si>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</si>
  <si>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</si>
  <si>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</si>
  <si>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</si>
  <si>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</si>
  <si>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</si>
  <si>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</si>
  <si>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</si>
  <si>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</si>
  <si>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</si>
  <si>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</si>
  <si>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</si>
  <si>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</si>
  <si>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</si>
  <si>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</si>
  <si>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</si>
  <si>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</si>
  <si>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</si>
  <si>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</si>
  <si>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</si>
  <si>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</si>
  <si>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</si>
  <si>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</si>
  <si>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</si>
  <si>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</si>
  <si>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</si>
  <si>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</si>
  <si>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</si>
  <si>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</si>
  <si>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</si>
  <si>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</si>
  <si>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</si>
  <si>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</si>
  <si>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</si>
  <si>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</si>
  <si>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</si>
  <si>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</si>
  <si>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</si>
  <si>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</si>
  <si>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</si>
  <si>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</si>
  <si>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</si>
  <si>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</si>
  <si>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</si>
  <si>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</si>
  <si>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</si>
  <si>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</si>
  <si>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</si>
  <si>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</si>
  <si>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</si>
  <si>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</si>
  <si>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</si>
  <si>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</si>
  <si>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</si>
  <si>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</si>
  <si>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</si>
  <si>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</si>
  <si>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</si>
  <si>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</si>
  <si>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</si>
  <si>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</si>
  <si>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</si>
  <si>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</si>
  <si>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</si>
  <si>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</si>
  <si>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</si>
  <si>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</si>
  <si>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</si>
  <si>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</si>
  <si>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</si>
  <si>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</si>
  <si>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</si>
  <si>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</si>
  <si>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</si>
  <si>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</si>
  <si>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</si>
  <si>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</si>
  <si>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</si>
  <si>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</si>
  <si>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</si>
  <si>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</si>
  <si>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</si>
  <si>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</si>
  <si>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</si>
  <si>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</si>
  <si>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</si>
  <si>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</si>
  <si>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</si>
  <si>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</si>
  <si>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</si>
  <si>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</si>
  <si>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</si>
  <si>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</si>
  <si>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</si>
  <si>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</si>
  <si>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</si>
  <si>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</si>
  <si>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</si>
  <si>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</si>
  <si>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</si>
  <si>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</si>
  <si>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</si>
  <si>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</si>
  <si>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</si>
  <si>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</si>
  <si>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</si>
  <si>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</si>
  <si>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</si>
  <si>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</si>
  <si>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</si>
  <si>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</si>
  <si>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</si>
  <si>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</si>
  <si>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</si>
  <si>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</si>
  <si>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</si>
  <si>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</si>
  <si>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</si>
  <si>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</si>
  <si>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</si>
  <si>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</si>
  <si>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</si>
  <si>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</si>
  <si>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</si>
  <si>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</si>
  <si>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</si>
  <si>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</si>
  <si>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</si>
  <si>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</si>
  <si>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</si>
  <si>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</si>
  <si>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</si>
  <si>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</si>
  <si>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</si>
  <si>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</si>
  <si>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</si>
  <si>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</si>
  <si>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</si>
  <si>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</si>
  <si>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</si>
  <si>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</si>
  <si>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</si>
  <si>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</si>
  <si>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</si>
  <si>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</si>
  <si>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</si>
  <si>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</si>
  <si>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</si>
  <si>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</si>
  <si>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</si>
  <si>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</si>
  <si>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</si>
  <si>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</si>
  <si>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</si>
  <si>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</si>
  <si>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</si>
  <si>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</si>
  <si>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</si>
  <si>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</si>
  <si>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</si>
  <si>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</si>
  <si>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</si>
  <si>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</si>
  <si>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</si>
  <si>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</si>
  <si>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</si>
  <si>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</si>
  <si>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</si>
  <si>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</si>
  <si>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</si>
  <si>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</si>
  <si>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</si>
  <si>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</si>
  <si>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</si>
  <si>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</si>
  <si>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</si>
  <si>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</si>
  <si>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</si>
  <si>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</si>
  <si>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</si>
  <si>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</si>
  <si>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</si>
  <si>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</si>
  <si>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</si>
  <si>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</si>
  <si>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</si>
  <si>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</si>
  <si>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</si>
  <si>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</si>
  <si>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</si>
  <si>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</si>
  <si>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</si>
  <si>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</si>
  <si>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</si>
  <si>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</si>
  <si>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</si>
  <si>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</si>
  <si>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</si>
  <si>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</si>
  <si>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</si>
  <si>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</si>
  <si>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</si>
  <si>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</si>
  <si>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</si>
  <si>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</si>
  <si>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</si>
  <si>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</si>
  <si>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</si>
  <si>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</si>
  <si>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</si>
  <si>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</si>
  <si>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</si>
  <si>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</si>
  <si>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</si>
  <si>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</si>
  <si>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</si>
  <si>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</si>
  <si>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</si>
  <si>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</si>
  <si>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</si>
  <si>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</si>
  <si>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</si>
  <si>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</si>
  <si>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</si>
  <si>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</si>
  <si>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</si>
  <si>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</si>
  <si>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</si>
  <si>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</si>
  <si>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</si>
  <si>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</si>
  <si>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</si>
  <si>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</si>
  <si>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</si>
  <si>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</si>
  <si>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</si>
  <si>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</si>
  <si>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</si>
  <si>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</si>
  <si>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</si>
  <si>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</si>
  <si>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</si>
  <si>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</si>
  <si>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</si>
  <si>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</si>
  <si>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</si>
  <si>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</si>
  <si>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</si>
  <si>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</si>
  <si>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</si>
  <si>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</si>
  <si>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</si>
  <si>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</si>
  <si>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</si>
  <si>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</si>
  <si>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</si>
  <si>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</si>
  <si>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</si>
  <si>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</si>
  <si>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</si>
  <si>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</si>
  <si>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</si>
  <si>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</si>
  <si>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</si>
  <si>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</si>
  <si>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</si>
  <si>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</si>
  <si>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</si>
  <si>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</si>
  <si>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</si>
  <si>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</si>
  <si>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</si>
  <si>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</si>
  <si>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</si>
  <si>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</si>
  <si>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</si>
  <si>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</si>
  <si>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</si>
  <si>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</si>
  <si>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</si>
  <si>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</si>
  <si>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</si>
  <si>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</si>
  <si>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</si>
  <si>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</si>
  <si>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</si>
  <si>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</si>
  <si>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</si>
  <si>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</si>
  <si>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</si>
  <si>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</si>
  <si>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</si>
  <si>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</si>
  <si>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</si>
  <si>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</si>
  <si>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</si>
  <si>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</si>
  <si>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</si>
  <si>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</si>
  <si>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</si>
  <si>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</si>
  <si>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</si>
  <si>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</si>
  <si>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</si>
  <si>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</si>
  <si>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</si>
  <si>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</si>
  <si>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</si>
  <si>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</si>
  <si>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</si>
  <si>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</si>
  <si>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</si>
  <si>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</si>
  <si>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</si>
  <si>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</si>
  <si>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</si>
  <si>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</si>
  <si>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</si>
  <si>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</si>
  <si>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</si>
  <si>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</si>
  <si>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</si>
  <si>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</si>
  <si>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</si>
  <si>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</si>
  <si>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</si>
  <si>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</si>
  <si>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</si>
  <si>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</si>
  <si>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</si>
  <si>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</si>
  <si>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</si>
  <si>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</si>
  <si>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</si>
  <si>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</si>
  <si>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</si>
  <si>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</si>
  <si>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</si>
  <si>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</si>
  <si>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</si>
  <si>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</si>
  <si>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</si>
  <si>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</si>
  <si>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</si>
  <si>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</si>
  <si>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</si>
  <si>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</si>
  <si>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</si>
  <si>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</si>
  <si>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</si>
  <si>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</si>
  <si>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</si>
  <si>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</si>
  <si>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</si>
  <si>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</si>
  <si>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</si>
  <si>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</si>
  <si>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</si>
  <si>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</si>
  <si>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</si>
  <si>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</si>
  <si>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</si>
  <si>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</si>
  <si>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</si>
  <si>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</si>
  <si>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</si>
  <si>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</si>
  <si>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</si>
  <si>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</si>
  <si>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</si>
  <si>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</si>
  <si>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</si>
  <si>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</si>
  <si>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</si>
  <si>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</si>
  <si>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</si>
  <si>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</si>
  <si>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</si>
  <si>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</si>
  <si>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</si>
  <si>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</si>
  <si>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</si>
  <si>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</si>
  <si>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</si>
  <si>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</si>
  <si>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</si>
  <si>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</si>
  <si>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</si>
  <si>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</si>
  <si>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</si>
  <si>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</si>
  <si>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</si>
  <si>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</si>
  <si>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</si>
  <si>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</si>
  <si>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</si>
  <si>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</si>
  <si>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</si>
  <si>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</si>
  <si>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</si>
  <si>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</si>
  <si>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</si>
  <si>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</si>
  <si>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</si>
  <si>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</si>
  <si>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</si>
  <si>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</si>
  <si>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</si>
  <si>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</si>
  <si>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</si>
  <si>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</si>
  <si>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</si>
  <si>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</si>
  <si>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</si>
  <si>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</si>
  <si>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</si>
  <si>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</si>
  <si>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</si>
  <si>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</si>
  <si>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</si>
  <si>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</si>
  <si>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</si>
  <si>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</si>
  <si>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</si>
  <si>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</si>
  <si>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</si>
  <si>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</si>
  <si>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</si>
  <si>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</si>
  <si>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</si>
  <si>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</si>
  <si>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</si>
  <si>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</si>
  <si>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</si>
  <si>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</si>
  <si>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</si>
  <si>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</si>
  <si>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</si>
  <si>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</si>
  <si>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</si>
  <si>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</si>
  <si>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</si>
  <si>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</si>
  <si>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</si>
  <si>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</si>
  <si>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</si>
  <si>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</si>
  <si>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</si>
  <si>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</si>
  <si>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</si>
  <si>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</si>
  <si>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</si>
  <si>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</si>
  <si>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</si>
  <si>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</si>
  <si>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</si>
  <si>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</si>
  <si>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</si>
  <si>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</si>
  <si>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</si>
  <si>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</si>
  <si>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</si>
  <si>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</si>
  <si>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</si>
  <si>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</si>
  <si>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</si>
  <si>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</si>
  <si>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</si>
  <si>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</si>
  <si>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</si>
  <si>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</si>
  <si>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</si>
  <si>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</si>
  <si>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</si>
  <si>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</si>
  <si>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</si>
  <si>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</si>
  <si>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</si>
  <si>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</si>
  <si>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</si>
  <si>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</si>
  <si>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</si>
  <si>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</si>
  <si>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</si>
  <si>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</si>
  <si>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</si>
  <si>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</si>
  <si>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</si>
  <si>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</si>
  <si>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</si>
  <si>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</si>
  <si>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</si>
  <si>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</si>
  <si>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</si>
  <si>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</si>
  <si>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</si>
  <si>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</si>
  <si>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</si>
  <si>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</si>
  <si>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</si>
  <si>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</si>
  <si>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</si>
  <si>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</si>
  <si>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</si>
  <si>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</si>
  <si>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</si>
  <si>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</si>
  <si>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</si>
  <si>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</si>
  <si>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</si>
  <si>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</si>
  <si>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</si>
  <si>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</si>
  <si>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</si>
  <si>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</si>
  <si>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</si>
  <si>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</si>
  <si>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</si>
  <si>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</si>
  <si>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</si>
  <si>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</si>
  <si>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</si>
  <si>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</si>
  <si>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</si>
  <si>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</si>
  <si>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</si>
  <si>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</si>
  <si>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</si>
  <si>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</si>
  <si>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</si>
  <si>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</si>
  <si>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</si>
  <si>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</si>
  <si>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</si>
  <si>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</si>
  <si>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</si>
  <si>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</si>
  <si>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</si>
  <si>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</si>
  <si>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</si>
  <si>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</si>
  <si>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</si>
  <si>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</si>
  <si>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</si>
  <si>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</si>
  <si>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</si>
  <si>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</si>
  <si>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</si>
  <si>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</si>
  <si>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</si>
  <si>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</si>
  <si>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</si>
  <si>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</si>
  <si>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</si>
  <si>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</si>
  <si>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</si>
  <si>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</si>
  <si>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</si>
  <si>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</si>
  <si>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</si>
  <si>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</si>
  <si>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</si>
  <si>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</si>
  <si>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</si>
  <si>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</si>
  <si>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</si>
  <si>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</si>
  <si>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</si>
  <si>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</si>
  <si>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</si>
  <si>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</si>
  <si>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</si>
  <si>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</si>
  <si>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</si>
  <si>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</si>
  <si>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</si>
  <si>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</si>
  <si>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</si>
  <si>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</si>
  <si>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</si>
  <si>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</si>
  <si>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</si>
  <si>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</si>
  <si>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</si>
  <si>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</si>
  <si>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</si>
  <si>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</si>
  <si>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</si>
  <si>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</si>
  <si>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</si>
  <si>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</si>
  <si>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</si>
  <si>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</si>
  <si>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</si>
  <si>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</si>
  <si>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</si>
  <si>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</si>
  <si>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</si>
  <si>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</si>
  <si>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</si>
  <si>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</si>
  <si>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</si>
  <si>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</si>
  <si>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</si>
  <si>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</si>
  <si>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</si>
  <si>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</si>
  <si>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</si>
  <si>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</si>
  <si>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</si>
  <si>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</si>
  <si>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</si>
  <si>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</si>
  <si>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</si>
  <si>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</si>
  <si>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</si>
  <si>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</si>
  <si>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</si>
  <si>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</si>
  <si>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</si>
  <si>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</si>
  <si>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</si>
  <si>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</si>
  <si>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</si>
  <si>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</si>
  <si>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</si>
  <si>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</si>
  <si>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</si>
  <si>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</si>
  <si>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</si>
  <si>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</si>
  <si>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</si>
  <si>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</si>
  <si>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</si>
  <si>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</si>
  <si>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</si>
  <si>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</si>
  <si>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</si>
  <si>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</si>
  <si>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</si>
  <si>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</si>
  <si>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</si>
  <si>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</si>
  <si>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</si>
  <si>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</si>
  <si>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</si>
  <si>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</si>
  <si>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</si>
  <si>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</si>
  <si>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</si>
  <si>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</si>
  <si>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</si>
  <si>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</si>
  <si>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</si>
  <si>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</si>
  <si>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</si>
  <si>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</si>
  <si>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</si>
  <si>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</si>
  <si>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</si>
  <si>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</si>
  <si>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</si>
  <si>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</si>
  <si>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</si>
  <si>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</si>
  <si>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</si>
  <si>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</si>
  <si>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</si>
  <si>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</si>
  <si>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</si>
  <si>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</si>
  <si>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</si>
  <si>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</si>
  <si>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</si>
  <si>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</si>
  <si>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</si>
  <si>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</si>
  <si>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</si>
  <si>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</si>
  <si>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</si>
  <si>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</si>
  <si>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</si>
  <si>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</si>
  <si>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</si>
  <si>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</si>
  <si>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</si>
  <si>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</si>
  <si>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</si>
  <si>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</si>
  <si>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</si>
  <si>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</si>
  <si>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</si>
  <si>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</si>
  <si>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</si>
  <si>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</si>
  <si>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</si>
  <si>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</si>
  <si>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</si>
  <si>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</si>
  <si>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</si>
  <si>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</si>
  <si>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</si>
  <si>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</si>
  <si>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</si>
  <si>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</si>
  <si>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</si>
  <si>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</si>
  <si>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</si>
  <si>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</si>
  <si>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</si>
  <si>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</si>
  <si>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</si>
  <si>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</si>
  <si>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</si>
  <si>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</si>
  <si>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</si>
  <si>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</si>
  <si>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</si>
  <si>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</si>
  <si>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</si>
  <si>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</si>
  <si>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</si>
  <si>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</si>
  <si>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</si>
  <si>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</si>
  <si>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</si>
  <si>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</si>
  <si>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</si>
  <si>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</si>
  <si>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</si>
  <si>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</si>
  <si>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</si>
  <si>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</si>
  <si>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</si>
  <si>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</si>
  <si>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</si>
  <si>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</si>
  <si>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</si>
  <si>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</si>
  <si>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</si>
  <si>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</si>
  <si>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</si>
  <si>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</si>
  <si>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</si>
  <si>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</si>
  <si>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</si>
  <si>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</si>
  <si>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</si>
  <si>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</si>
  <si>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</si>
  <si>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</si>
  <si>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</si>
  <si>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</si>
  <si>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</si>
  <si>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</si>
  <si>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</si>
  <si>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</si>
  <si>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</si>
  <si>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</si>
  <si>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</si>
  <si>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</si>
  <si>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</si>
  <si>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</si>
  <si>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</si>
  <si>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</si>
  <si>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</si>
  <si>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</si>
  <si>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</si>
  <si>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</si>
  <si>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</si>
  <si>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</si>
  <si>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</si>
  <si>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</si>
  <si>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</si>
  <si>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</si>
  <si>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</si>
  <si>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</si>
  <si>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</si>
  <si>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</si>
  <si>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</si>
  <si>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</si>
  <si>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</si>
  <si>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</si>
  <si>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</si>
  <si>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</si>
  <si>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</si>
  <si>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</si>
  <si>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</si>
  <si>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</si>
  <si>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</si>
  <si>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</si>
  <si>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</si>
  <si>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</si>
  <si>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</si>
  <si>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</si>
  <si>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</si>
  <si>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</si>
  <si>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</si>
  <si>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</si>
  <si>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</si>
  <si>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</si>
  <si>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</si>
  <si>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</si>
  <si>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</si>
  <si>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</si>
  <si>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</si>
  <si>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</si>
  <si>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</si>
  <si>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</si>
  <si>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</si>
  <si>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</si>
  <si>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</si>
  <si>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</si>
  <si>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</si>
  <si>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</si>
  <si>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</si>
  <si>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</si>
  <si>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</si>
  <si>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</si>
  <si>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</si>
  <si>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</si>
  <si>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</si>
  <si>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</si>
  <si>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</si>
  <si>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</si>
  <si>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</si>
  <si>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</si>
  <si>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</si>
  <si>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</si>
  <si>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</si>
  <si>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</si>
  <si>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</si>
  <si>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</si>
  <si>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</si>
  <si>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</si>
  <si>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</si>
  <si>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</si>
  <si>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</si>
  <si>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</si>
  <si>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</si>
  <si>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</si>
  <si>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</si>
  <si>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</si>
  <si>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</si>
  <si>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</si>
  <si>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</si>
  <si>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</si>
  <si>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</si>
  <si>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</si>
  <si>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</si>
  <si>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</si>
  <si>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</si>
  <si>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</si>
  <si>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</si>
  <si>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</si>
  <si>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</si>
  <si>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</si>
  <si>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</si>
  <si>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</si>
  <si>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</si>
  <si>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</si>
  <si>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</si>
  <si>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</si>
  <si>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</si>
  <si>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</si>
  <si>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</si>
  <si>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</si>
  <si>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</si>
  <si>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</si>
  <si>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</si>
  <si>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</si>
  <si>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</si>
  <si>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</si>
  <si>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</si>
  <si>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</si>
  <si>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</si>
  <si>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</si>
  <si>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</si>
  <si>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</si>
  <si>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</si>
  <si>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</si>
  <si>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</si>
  <si>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</si>
  <si>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</si>
  <si>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</si>
  <si>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</si>
  <si>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</si>
  <si>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</si>
  <si>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</si>
  <si>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</si>
  <si>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</si>
  <si>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</si>
  <si>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</si>
  <si>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</si>
  <si>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</si>
  <si>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</si>
  <si>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</si>
  <si>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</si>
  <si>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</si>
  <si>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</si>
  <si>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</si>
  <si>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</si>
  <si>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</si>
  <si>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</si>
  <si>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</si>
  <si>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</si>
  <si>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</si>
  <si>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</si>
  <si>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</si>
  <si>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</si>
  <si>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</si>
  <si>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</si>
  <si>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</si>
  <si>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</si>
  <si>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</si>
  <si>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</si>
  <si>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</si>
  <si>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</si>
  <si>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</si>
  <si>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</si>
  <si>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</si>
  <si>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</si>
  <si>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</si>
  <si>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</si>
  <si>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</si>
  <si>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</si>
  <si>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</si>
  <si>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</si>
  <si>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</si>
  <si>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</si>
  <si>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</si>
  <si>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</si>
  <si>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</si>
  <si>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</si>
  <si>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</si>
  <si>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</si>
  <si>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</si>
  <si>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</si>
  <si>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</si>
  <si>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</si>
  <si>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</si>
  <si>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</si>
  <si>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</si>
  <si>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</si>
  <si>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</si>
  <si>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</si>
  <si>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</si>
  <si>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</si>
  <si>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</si>
  <si>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</si>
  <si>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</si>
  <si>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</si>
  <si>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</si>
  <si>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</si>
  <si>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</si>
  <si>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</si>
  <si>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</si>
  <si>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</si>
  <si>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</si>
  <si>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</si>
  <si>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</si>
  <si>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</si>
  <si>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</si>
  <si>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</si>
  <si>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</si>
  <si>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</si>
  <si>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</si>
  <si>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</si>
  <si>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</si>
  <si>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</si>
  <si>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</si>
  <si>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</si>
  <si>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</si>
  <si>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</si>
  <si>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</si>
  <si>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</si>
  <si>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</si>
  <si>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</si>
  <si>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</si>
  <si>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</si>
  <si>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</si>
  <si>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</si>
  <si>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</si>
  <si>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</si>
  <si>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</si>
  <si>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</si>
  <si>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</si>
  <si>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</si>
  <si>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</si>
  <si>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</si>
  <si>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</si>
  <si>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</si>
  <si>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</si>
  <si>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</si>
  <si>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</si>
  <si>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</si>
  <si>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</si>
  <si>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</si>
  <si>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</si>
  <si>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</si>
  <si>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</si>
  <si>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</si>
  <si>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</si>
  <si>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</si>
  <si>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</si>
  <si>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</si>
  <si>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</si>
  <si>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</si>
  <si>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</si>
  <si>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</si>
  <si>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</si>
  <si>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</si>
  <si>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</si>
  <si>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</si>
  <si>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</si>
  <si>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</si>
  <si>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</si>
  <si>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</si>
  <si>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</si>
  <si>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</si>
  <si>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</si>
  <si>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</si>
  <si>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</si>
  <si>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</si>
  <si>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</si>
  <si>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</si>
  <si>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</si>
  <si>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</si>
  <si>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</si>
  <si>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</si>
  <si>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</si>
  <si>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</si>
  <si>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</si>
  <si>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</si>
  <si>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</si>
  <si>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</si>
  <si>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</si>
  <si>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</si>
  <si>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</si>
  <si>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</si>
  <si>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</si>
  <si>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</si>
  <si>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</si>
  <si>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</si>
  <si>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</si>
  <si>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</si>
  <si>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</si>
  <si>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</si>
  <si>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</si>
  <si>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</si>
  <si>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</si>
  <si>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</si>
  <si>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</si>
  <si>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</si>
  <si>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</si>
  <si>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</si>
  <si>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</si>
  <si>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</si>
  <si>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</si>
  <si>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</si>
  <si>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</si>
  <si>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</si>
  <si>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</si>
  <si>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</si>
  <si>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</si>
  <si>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</si>
  <si>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</si>
  <si>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</si>
  <si>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</si>
  <si>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</si>
  <si>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</si>
  <si>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</si>
  <si>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</si>
  <si>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</si>
  <si>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</si>
  <si>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</si>
  <si>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</si>
  <si>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</si>
  <si>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</si>
  <si>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</si>
  <si>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</si>
  <si>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</si>
  <si>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</si>
  <si>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</si>
  <si>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</si>
  <si>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</si>
  <si>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</si>
  <si>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</si>
  <si>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</si>
  <si>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</si>
  <si>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</si>
  <si>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</si>
  <si>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</si>
  <si>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</si>
  <si>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</si>
  <si>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</si>
  <si>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</si>
  <si>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</si>
  <si>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</si>
  <si>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</si>
  <si>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</si>
  <si>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</si>
  <si>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</si>
  <si>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</si>
  <si>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</si>
  <si>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</si>
  <si>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</si>
  <si>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</si>
  <si>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</si>
  <si>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</si>
  <si>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</si>
  <si>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</si>
  <si>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</si>
  <si>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</si>
  <si>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</si>
  <si>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</si>
  <si>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</si>
  <si>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</si>
  <si>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</si>
  <si>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</si>
  <si>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</si>
  <si>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</si>
  <si>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</si>
  <si>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</si>
  <si>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</si>
  <si>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</si>
  <si>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</si>
  <si>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</si>
  <si>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</si>
  <si>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</si>
  <si>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</si>
  <si>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</si>
  <si>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</si>
  <si>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</si>
  <si>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</si>
  <si>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</si>
  <si>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</si>
  <si>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</si>
  <si>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</si>
  <si>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</si>
  <si>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</si>
  <si>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</si>
  <si>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</si>
  <si>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</si>
  <si>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</si>
  <si>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</si>
  <si>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</si>
  <si>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</si>
  <si>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</si>
  <si>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</si>
  <si>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</si>
  <si>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</si>
  <si>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</si>
  <si>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</si>
  <si>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</si>
  <si>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</si>
  <si>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</si>
  <si>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</si>
  <si>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</si>
  <si>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</si>
  <si>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</si>
  <si>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</si>
  <si>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</si>
  <si>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</si>
  <si>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</si>
  <si>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</si>
  <si>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</si>
  <si>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</si>
  <si>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</si>
  <si>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</si>
  <si>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</si>
  <si>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</si>
  <si>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</si>
  <si>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</si>
  <si>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</si>
  <si>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</si>
  <si>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</si>
  <si>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</si>
  <si>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</si>
  <si>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</si>
  <si>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</si>
  <si>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</si>
  <si>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</si>
  <si>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</si>
  <si>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</si>
  <si>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</si>
  <si>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</si>
  <si>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</si>
  <si>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</si>
  <si>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</si>
  <si>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</si>
  <si>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</si>
  <si>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</si>
  <si>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</si>
  <si>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</si>
  <si>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</si>
  <si>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</si>
  <si>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</si>
  <si>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</si>
  <si>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</si>
  <si>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</si>
  <si>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</si>
  <si>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</si>
  <si>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</si>
  <si>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</si>
  <si>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</si>
  <si>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</si>
  <si>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</si>
  <si>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</si>
  <si>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</si>
  <si>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</si>
  <si>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</si>
  <si>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</si>
  <si>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</si>
  <si>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</si>
  <si>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</si>
  <si>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</si>
  <si>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</si>
  <si>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</si>
  <si>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</si>
  <si>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</si>
  <si>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</si>
  <si>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</si>
  <si>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</si>
  <si>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</si>
  <si>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</si>
  <si>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</si>
  <si>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</si>
  <si>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</si>
  <si>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</si>
  <si>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</si>
  <si>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</si>
  <si>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</si>
  <si>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</si>
  <si>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</si>
  <si>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</si>
  <si>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</si>
  <si>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</si>
  <si>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</si>
  <si>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</si>
  <si>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</si>
  <si>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</si>
  <si>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</si>
  <si>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</si>
  <si>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</si>
  <si>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</si>
  <si>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</si>
  <si>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</si>
  <si>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</si>
  <si>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</si>
  <si>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</si>
  <si>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</si>
  <si>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</si>
  <si>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</si>
  <si>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</si>
  <si>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</si>
  <si>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</si>
  <si>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</si>
  <si>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</si>
  <si>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</si>
  <si>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</si>
  <si>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</si>
  <si>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</si>
  <si>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</si>
  <si>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</si>
  <si>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</si>
  <si>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</si>
  <si>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</si>
  <si>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</si>
  <si>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</si>
  <si>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</si>
  <si>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</si>
  <si>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</si>
  <si>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</si>
  <si>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</si>
  <si>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</si>
  <si>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</si>
  <si>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</si>
  <si>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</si>
  <si>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</si>
  <si>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</si>
  <si>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</si>
  <si>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</si>
  <si>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</si>
  <si>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</si>
  <si>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</si>
  <si>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</si>
  <si>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</si>
  <si>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</si>
  <si>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</si>
  <si>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</si>
  <si>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</si>
  <si>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</si>
  <si>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</si>
  <si>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</si>
  <si>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</si>
  <si>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</si>
  <si>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</si>
  <si>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</si>
  <si>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</si>
  <si>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</si>
  <si>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</si>
  <si>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</si>
  <si>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</si>
  <si>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</si>
  <si>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</si>
  <si>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</si>
  <si>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</si>
  <si>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</si>
  <si>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</si>
  <si>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</si>
  <si>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</si>
  <si>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</si>
  <si>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</si>
  <si>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</si>
  <si>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</si>
  <si>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</si>
  <si>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</si>
  <si>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</si>
  <si>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</si>
  <si>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</si>
  <si>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</si>
  <si>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</si>
  <si>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</si>
  <si>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</si>
  <si>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</si>
  <si>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</si>
  <si>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</si>
  <si>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</si>
  <si>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</si>
  <si>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</si>
  <si>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</si>
  <si>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</si>
  <si>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</si>
  <si>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</si>
  <si>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</si>
  <si>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</si>
  <si>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</si>
  <si>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</si>
  <si>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</si>
  <si>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</si>
  <si>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</si>
  <si>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</si>
  <si>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</si>
  <si>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</si>
  <si>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</si>
  <si>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</si>
  <si>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</si>
  <si>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</si>
  <si>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</si>
  <si>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</si>
  <si>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</si>
  <si>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</si>
  <si>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</si>
  <si>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</si>
  <si>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</si>
  <si>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</si>
  <si>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</si>
  <si>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</si>
  <si>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</si>
  <si>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</si>
  <si>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</si>
  <si>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</si>
  <si>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</si>
  <si>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</si>
  <si>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</si>
  <si>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</si>
  <si>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</si>
  <si>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</si>
  <si>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</si>
  <si>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</si>
  <si>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</si>
  <si>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</si>
  <si>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</si>
  <si>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</si>
  <si>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</si>
  <si>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</si>
  <si>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</si>
  <si>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</si>
  <si>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</si>
  <si>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</si>
  <si>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</si>
  <si>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</si>
  <si>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</si>
  <si>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</si>
  <si>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</si>
  <si>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</si>
  <si>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</si>
  <si>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</si>
  <si>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</si>
  <si>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</si>
  <si>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</si>
  <si>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</si>
  <si>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</si>
  <si>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</si>
  <si>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</si>
  <si>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</si>
  <si>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</si>
  <si>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</si>
  <si>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</si>
  <si>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</si>
  <si>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</si>
  <si>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</si>
  <si>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</si>
  <si>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</si>
  <si>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</si>
  <si>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</si>
  <si>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</si>
  <si>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</si>
  <si>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</si>
  <si>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</si>
  <si>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</si>
  <si>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</si>
  <si>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</si>
  <si>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</si>
  <si>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</si>
  <si>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</si>
  <si>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</si>
  <si>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</si>
  <si>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</si>
  <si>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</si>
  <si>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</si>
  <si>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</si>
  <si>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</si>
  <si>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</si>
  <si>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</si>
  <si>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</si>
  <si>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</si>
  <si>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</si>
  <si>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</si>
  <si>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</si>
  <si>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</si>
  <si>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</si>
  <si>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</si>
  <si>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</si>
  <si>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</si>
  <si>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</si>
  <si>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</si>
  <si>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</si>
  <si>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</si>
  <si>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</si>
  <si>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</si>
  <si>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</si>
  <si>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</si>
  <si>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</si>
  <si>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</si>
  <si>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</si>
  <si>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</si>
  <si>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</si>
  <si>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</si>
  <si>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</si>
  <si>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</si>
  <si>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</si>
  <si>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</si>
  <si>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</si>
  <si>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</si>
  <si>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</si>
  <si>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</si>
  <si>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</si>
  <si>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</si>
  <si>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</si>
  <si>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</si>
  <si>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</si>
  <si>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</si>
  <si>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</si>
  <si>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</si>
  <si>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</si>
  <si>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</si>
  <si>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</si>
  <si>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</si>
  <si>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</si>
  <si>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</si>
  <si>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</si>
  <si>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</si>
  <si>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</si>
  <si>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</si>
  <si>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</si>
  <si>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</si>
  <si>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</si>
  <si>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</si>
  <si>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</si>
  <si>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</si>
  <si>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</si>
  <si>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</si>
  <si>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</si>
  <si>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</si>
  <si>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</si>
  <si>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</si>
  <si>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</si>
  <si>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</si>
  <si>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</si>
  <si>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</si>
  <si>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</si>
  <si>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</si>
  <si>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</si>
  <si>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</si>
  <si>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</si>
  <si>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</si>
  <si>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</si>
  <si>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</si>
  <si>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</si>
  <si>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</si>
  <si>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</si>
  <si>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</si>
  <si>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</si>
  <si>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</si>
  <si>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</si>
  <si>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</si>
  <si>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</si>
  <si>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</si>
  <si>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</si>
  <si>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</si>
  <si>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</si>
  <si>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</si>
  <si>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</si>
  <si>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</si>
  <si>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</si>
  <si>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</si>
  <si>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</si>
  <si>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</si>
  <si>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</si>
  <si>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</si>
  <si>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</si>
  <si>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</si>
  <si>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</si>
  <si>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</si>
  <si>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</si>
  <si>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</si>
  <si>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</si>
  <si>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</si>
  <si>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</si>
  <si>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</si>
  <si>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</si>
  <si>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</si>
  <si>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</si>
  <si>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</si>
  <si>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</si>
  <si>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</si>
  <si>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</si>
  <si>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</si>
  <si>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</si>
  <si>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</si>
  <si>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</si>
  <si>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</si>
  <si>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</si>
  <si>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</si>
  <si>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</si>
  <si>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</si>
  <si>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</si>
  <si>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</si>
  <si>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</si>
  <si>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</si>
  <si>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</si>
  <si>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</si>
  <si>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</si>
  <si>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</si>
  <si>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</si>
  <si>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</si>
  <si>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</si>
  <si>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</si>
  <si>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</si>
  <si>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</si>
  <si>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</si>
  <si>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</si>
  <si>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</si>
  <si>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</si>
  <si>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</si>
  <si>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</si>
  <si>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</si>
  <si>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</si>
  <si>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</si>
  <si>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</si>
  <si>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</si>
  <si>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</si>
  <si>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</si>
  <si>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</si>
  <si>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</si>
  <si>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</si>
  <si>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</si>
  <si>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</si>
  <si>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</si>
  <si>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</si>
  <si>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</si>
  <si>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</si>
  <si>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</si>
  <si>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</si>
  <si>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</si>
  <si>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</si>
  <si>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</si>
  <si>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</si>
  <si>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</si>
  <si>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</si>
  <si>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</si>
  <si>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</si>
  <si>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</si>
  <si>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</si>
  <si>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</si>
  <si>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</si>
  <si>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</si>
  <si>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</si>
  <si>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</si>
  <si>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</si>
  <si>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</si>
  <si>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</si>
  <si>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</si>
  <si>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</si>
  <si>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</si>
  <si>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</si>
  <si>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</si>
  <si>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</si>
  <si>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</si>
  <si>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</si>
  <si>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</si>
  <si>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</si>
  <si>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</si>
  <si>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</si>
  <si>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</si>
  <si>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</si>
  <si>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</si>
  <si>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</si>
  <si>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</si>
  <si>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</si>
  <si>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</si>
  <si>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</si>
  <si>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</si>
  <si>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</si>
  <si>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</si>
  <si>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</si>
  <si>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</si>
  <si>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</si>
  <si>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</si>
  <si>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</si>
  <si>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</si>
  <si>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</si>
  <si>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</si>
  <si>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</si>
  <si>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</si>
  <si>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</si>
  <si>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</si>
  <si>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</si>
  <si>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</si>
  <si>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</si>
  <si>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</si>
  <si>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</si>
  <si>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</si>
  <si>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</si>
  <si>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</si>
  <si>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</si>
  <si>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</si>
  <si>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</si>
  <si>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</si>
  <si>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</si>
  <si>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</si>
  <si>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</si>
  <si>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</si>
  <si>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</si>
  <si>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</si>
  <si>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</si>
  <si>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</si>
  <si>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</si>
  <si>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</si>
  <si>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</si>
  <si>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</si>
  <si>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</si>
  <si>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</si>
  <si>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</si>
  <si>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</si>
  <si>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</si>
  <si>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</si>
  <si>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</si>
  <si>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</si>
  <si>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</si>
  <si>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</si>
  <si>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</si>
  <si>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</si>
  <si>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</si>
  <si>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</si>
  <si>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</si>
  <si>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</si>
  <si>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</si>
  <si>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</si>
  <si>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</si>
  <si>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</si>
  <si>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</si>
  <si>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</si>
  <si>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</si>
  <si>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</si>
  <si>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</si>
  <si>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</si>
  <si>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</si>
  <si>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</si>
  <si>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</si>
  <si>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</si>
  <si>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</si>
  <si>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</si>
  <si>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</si>
  <si>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</si>
  <si>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</si>
  <si>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</si>
  <si>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</si>
  <si>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</si>
  <si>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</si>
  <si>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</si>
  <si>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</si>
  <si>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</si>
  <si>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</si>
  <si>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</si>
  <si>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</si>
  <si>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</si>
  <si>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</si>
  <si>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</si>
  <si>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</si>
  <si>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</si>
  <si>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</si>
  <si>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</si>
  <si>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</si>
  <si>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</si>
  <si>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</si>
  <si>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</si>
  <si>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</si>
  <si>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</si>
  <si>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</si>
  <si>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</si>
  <si>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</si>
  <si>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</si>
  <si>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</si>
  <si>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</si>
  <si>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</si>
  <si>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</si>
  <si>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</si>
  <si>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</si>
  <si>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</si>
  <si>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</si>
  <si>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</si>
  <si>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</si>
  <si>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</si>
  <si>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</si>
  <si>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</si>
  <si>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</si>
  <si>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</si>
  <si>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</si>
  <si>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</si>
  <si>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</si>
  <si>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</si>
  <si>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</si>
  <si>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</si>
  <si>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</si>
  <si>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</si>
  <si>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</si>
  <si>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</si>
  <si>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</si>
  <si>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</si>
  <si>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</si>
  <si>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</si>
  <si>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</si>
  <si>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</si>
  <si>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</si>
  <si>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</si>
  <si>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</si>
  <si>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</si>
  <si>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</si>
  <si>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</si>
  <si>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</si>
  <si>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</si>
  <si>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</si>
  <si>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</si>
  <si>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</si>
  <si>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</si>
  <si>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</si>
  <si>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</si>
  <si>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</si>
  <si>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</si>
  <si>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</si>
  <si>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</si>
  <si>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</si>
  <si>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</si>
  <si>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</si>
  <si>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</si>
  <si>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</si>
  <si>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</si>
  <si>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</si>
  <si>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</si>
  <si>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</si>
  <si>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</si>
  <si>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</si>
  <si>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</si>
  <si>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</si>
  <si>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</si>
  <si>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</si>
  <si>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</si>
  <si>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</si>
  <si>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</si>
  <si>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</si>
  <si>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</si>
  <si>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</si>
  <si>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</si>
  <si>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</si>
  <si>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</si>
  <si>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</si>
  <si>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</si>
  <si>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</si>
  <si>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</si>
  <si>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</si>
  <si>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</si>
  <si>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</si>
  <si>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</si>
  <si>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</si>
  <si>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</si>
  <si>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</si>
  <si>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</si>
  <si>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</si>
  <si>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</si>
  <si>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</si>
  <si>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</si>
  <si>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</si>
  <si>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</si>
  <si>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</si>
  <si>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</si>
  <si>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</si>
  <si>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</si>
  <si>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</si>
  <si>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</si>
  <si>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</si>
  <si>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</si>
  <si>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</si>
  <si>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</si>
  <si>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</si>
  <si>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</si>
  <si>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</si>
  <si>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</si>
  <si>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</si>
  <si>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</si>
  <si>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</si>
  <si>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</si>
  <si>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</si>
  <si>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</si>
  <si>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</si>
  <si>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</si>
  <si>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</si>
  <si>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</si>
  <si>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</si>
  <si>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</si>
  <si>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</si>
  <si>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</si>
  <si>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</si>
  <si>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</si>
  <si>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</si>
  <si>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</si>
  <si>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</si>
  <si>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</si>
  <si>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</si>
  <si>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</si>
  <si>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</si>
  <si>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</si>
  <si>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</si>
  <si>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</si>
  <si>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</si>
  <si>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</si>
  <si>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</si>
  <si>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</si>
  <si>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</si>
  <si>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</si>
  <si>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</si>
  <si>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</si>
  <si>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</si>
  <si>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</si>
  <si>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</si>
  <si>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</si>
  <si>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</si>
  <si>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</si>
  <si>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</si>
  <si>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</si>
  <si>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</si>
  <si>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</si>
  <si>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</si>
  <si>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</si>
  <si>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</si>
  <si>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</si>
  <si>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</si>
  <si>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</si>
  <si>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</si>
  <si>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</si>
  <si>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</si>
  <si>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</si>
  <si>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</si>
  <si>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</si>
  <si>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</si>
  <si>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</si>
  <si>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</si>
  <si>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</si>
  <si>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</si>
  <si>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</si>
  <si>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</si>
  <si>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</si>
  <si>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</si>
  <si>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</si>
  <si>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</si>
  <si>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</si>
  <si>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</si>
  <si>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</si>
  <si>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</si>
  <si>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</si>
  <si>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</si>
  <si>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</si>
  <si>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</si>
  <si>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</si>
  <si>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</si>
  <si>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</si>
  <si>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</si>
  <si>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</si>
  <si>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</si>
  <si>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</si>
  <si>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</si>
  <si>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</si>
  <si>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</si>
  <si>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</si>
  <si>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</si>
  <si>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</si>
  <si>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</si>
  <si>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</si>
  <si>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</si>
  <si>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</si>
  <si>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</si>
  <si>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</si>
  <si>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</si>
  <si>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</si>
  <si>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</si>
  <si>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</si>
  <si>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</si>
  <si>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</si>
  <si>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</si>
  <si>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</si>
  <si>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</si>
  <si>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</si>
  <si>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</si>
  <si>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</si>
  <si>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</si>
  <si>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</si>
  <si>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</si>
  <si>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</si>
  <si>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</si>
  <si>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</si>
  <si>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</si>
  <si>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</si>
  <si>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</si>
  <si>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</si>
  <si>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</si>
  <si>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</si>
  <si>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</si>
  <si>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</si>
  <si>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</si>
  <si>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</si>
  <si>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</si>
  <si>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</si>
  <si>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</si>
  <si>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</si>
  <si>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</si>
  <si>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</si>
  <si>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</si>
  <si>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</si>
  <si>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</si>
  <si>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</si>
  <si>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</si>
  <si>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</si>
  <si>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</si>
  <si>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</si>
  <si>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</si>
  <si>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</si>
  <si>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</si>
  <si>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</si>
  <si>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</si>
  <si>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</si>
  <si>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</si>
  <si>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</si>
  <si>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</si>
  <si>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</si>
  <si>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</si>
  <si>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</si>
  <si>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</si>
  <si>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</si>
  <si>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</si>
  <si>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</si>
  <si>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</si>
  <si>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</si>
  <si>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</si>
  <si>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</si>
  <si>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</si>
  <si>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</si>
  <si>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</si>
  <si>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</si>
  <si>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</si>
  <si>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</si>
  <si>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</si>
  <si>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</si>
  <si>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</si>
  <si>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</si>
  <si>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</si>
  <si>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</si>
  <si>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</si>
  <si>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</si>
  <si>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</si>
  <si>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</si>
  <si>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</si>
  <si>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</si>
  <si>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</si>
  <si>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</si>
  <si>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</si>
  <si>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</si>
  <si>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</si>
  <si>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</si>
  <si>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</si>
  <si>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</si>
  <si>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</si>
  <si>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</si>
  <si>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</si>
  <si>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</si>
  <si>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</si>
  <si>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</si>
  <si>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</si>
  <si>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</si>
  <si>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</si>
  <si>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</si>
  <si>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</si>
  <si>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</si>
  <si>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</si>
  <si>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</si>
  <si>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</si>
  <si>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</si>
  <si>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</si>
  <si>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</si>
  <si>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</si>
  <si>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</si>
  <si>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</si>
  <si>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</si>
  <si>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</si>
  <si>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</si>
  <si>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</si>
  <si>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</si>
  <si>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</si>
  <si>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</si>
  <si>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</si>
  <si>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</si>
  <si>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</si>
  <si>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</si>
  <si>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</si>
  <si>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</si>
  <si>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</si>
  <si>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</si>
  <si>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</si>
  <si>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</si>
  <si>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</si>
  <si>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</si>
  <si>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</si>
  <si>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</si>
  <si>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</si>
  <si>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</si>
  <si>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</si>
  <si>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</si>
  <si>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</si>
  <si>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</si>
  <si>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</si>
  <si>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</si>
  <si>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</si>
  <si>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</si>
  <si>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</si>
  <si>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</si>
  <si>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</si>
  <si>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</si>
  <si>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</si>
  <si>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</si>
  <si>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</si>
  <si>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</si>
  <si>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</si>
  <si>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</si>
  <si>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</si>
  <si>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</si>
  <si>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</si>
  <si>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</si>
  <si>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</si>
  <si>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</si>
  <si>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</si>
  <si>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</si>
  <si>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</si>
  <si>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</si>
  <si>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</si>
  <si>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</si>
  <si>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</si>
  <si>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</si>
  <si>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</si>
  <si>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</si>
  <si>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</si>
  <si>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</si>
  <si>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</si>
  <si>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</si>
  <si>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</si>
  <si>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</si>
  <si>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</si>
  <si>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</si>
  <si>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</si>
  <si>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</si>
  <si>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</si>
  <si>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</si>
  <si>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</si>
  <si>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</si>
  <si>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</si>
  <si>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</si>
  <si>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</si>
  <si>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</si>
  <si>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</si>
  <si>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</si>
  <si>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</si>
  <si>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</si>
  <si>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</si>
  <si>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</si>
  <si>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</si>
  <si>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</si>
  <si>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</si>
  <si>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</si>
  <si>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</si>
  <si>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</si>
  <si>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</si>
  <si>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</si>
  <si>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</si>
  <si>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</si>
  <si>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</si>
  <si>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</si>
  <si>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</si>
  <si>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</si>
  <si>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</si>
  <si>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</si>
  <si>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</si>
  <si>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</si>
  <si>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</si>
  <si>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</si>
  <si>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</si>
  <si>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</si>
  <si>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</si>
  <si>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</si>
  <si>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</si>
  <si>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</si>
  <si>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</si>
  <si>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</si>
  <si>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</si>
  <si>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</si>
  <si>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</si>
  <si>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</si>
  <si>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</si>
  <si>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</si>
  <si>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</si>
  <si>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</si>
  <si>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</si>
  <si>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</si>
  <si>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</si>
  <si>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</si>
  <si>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</si>
  <si>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</si>
  <si>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</si>
  <si>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</si>
  <si>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</si>
  <si>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</si>
  <si>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</si>
  <si>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</si>
  <si>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</si>
  <si>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</si>
  <si>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</si>
  <si>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</si>
  <si>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</si>
  <si>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</si>
  <si>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</si>
  <si>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</si>
  <si>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</si>
  <si>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</si>
  <si>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</si>
  <si>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</si>
  <si>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</si>
  <si>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</si>
  <si>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</si>
  <si>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</si>
  <si>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</si>
  <si>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</si>
  <si>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</si>
  <si>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</si>
  <si>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</si>
  <si>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</si>
  <si>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</si>
  <si>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</si>
  <si>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</si>
  <si>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</si>
  <si>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</si>
  <si>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</si>
  <si>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</si>
  <si>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</si>
  <si>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</si>
  <si>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</si>
  <si>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</si>
  <si>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</si>
  <si>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</si>
  <si>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</si>
  <si>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</si>
  <si>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</si>
  <si>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</si>
  <si>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</si>
  <si>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</si>
  <si>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</si>
  <si>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</si>
  <si>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</si>
  <si>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</si>
  <si>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</si>
  <si>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</si>
  <si>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</si>
  <si>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</si>
  <si>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</si>
  <si>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</si>
  <si>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</si>
  <si>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</si>
  <si>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</si>
  <si>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</si>
  <si>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</si>
  <si>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</si>
  <si>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</si>
  <si>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</si>
  <si>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</si>
  <si>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</si>
  <si>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</si>
  <si>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</si>
  <si>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</si>
  <si>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</si>
  <si>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</si>
  <si>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</si>
  <si>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</si>
  <si>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</si>
  <si>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</si>
  <si>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</si>
  <si>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</si>
  <si>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</si>
  <si>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</si>
  <si>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</si>
  <si>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</si>
  <si>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</si>
  <si>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</si>
  <si>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</si>
  <si>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</si>
  <si>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</si>
  <si>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</si>
  <si>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</si>
  <si>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</si>
  <si>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</si>
  <si>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</si>
  <si>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</si>
  <si>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</si>
  <si>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</si>
  <si>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</si>
  <si>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</si>
  <si>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</si>
  <si>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</si>
  <si>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</si>
  <si>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</si>
  <si>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</si>
  <si>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</si>
  <si>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</si>
  <si>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</si>
  <si>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</si>
  <si>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</si>
  <si>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</si>
  <si>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</si>
  <si>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</si>
  <si>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</si>
  <si>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</si>
  <si>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</si>
  <si>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</si>
  <si>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</si>
  <si>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</si>
  <si>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</si>
  <si>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</si>
  <si>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</si>
  <si>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</si>
  <si>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</si>
  <si>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</si>
  <si>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</si>
  <si>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</si>
  <si>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</si>
  <si>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</si>
  <si>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</si>
  <si>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</si>
  <si>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</si>
  <si>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</si>
  <si>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</si>
  <si>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</si>
  <si>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</si>
  <si>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</si>
  <si>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</si>
  <si>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</si>
  <si>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</si>
  <si>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</si>
  <si>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</si>
  <si>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</si>
  <si>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</si>
  <si>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</si>
  <si>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</si>
  <si>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</si>
  <si>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</si>
  <si>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</si>
  <si>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</si>
  <si>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</si>
  <si>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</si>
  <si>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</si>
  <si>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</si>
  <si>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</si>
  <si>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</si>
  <si>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</si>
  <si>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</si>
  <si>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</si>
  <si>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</si>
  <si>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</si>
  <si>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</si>
  <si>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</si>
  <si>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</si>
  <si>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</si>
  <si>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</si>
  <si>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</si>
  <si>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</si>
  <si>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</si>
  <si>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</si>
  <si>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</si>
  <si>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</si>
  <si>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</si>
  <si>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</si>
  <si>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</si>
  <si>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</si>
  <si>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</si>
  <si>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</si>
  <si>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</si>
  <si>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</si>
  <si>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</si>
  <si>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</si>
  <si>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</si>
  <si>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</si>
  <si>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</si>
  <si>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</si>
  <si>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</si>
  <si>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</si>
  <si>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</si>
  <si>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</si>
  <si>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</si>
  <si>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</si>
  <si>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</si>
  <si>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</si>
  <si>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</si>
  <si>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</si>
  <si>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</si>
  <si>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</si>
  <si>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</si>
  <si>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</si>
  <si>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</si>
  <si>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</si>
  <si>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</si>
  <si>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</si>
  <si>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</si>
  <si>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</si>
  <si>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</si>
  <si>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</si>
  <si>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</si>
  <si>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</si>
  <si>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</si>
  <si>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</si>
  <si>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</si>
  <si>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</si>
  <si>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</si>
  <si>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</si>
  <si>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</si>
  <si>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</si>
  <si>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</si>
  <si>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</si>
  <si>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</si>
  <si>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</si>
  <si>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</si>
  <si>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</si>
  <si>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</si>
  <si>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</si>
  <si>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</si>
  <si>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</si>
  <si>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</si>
  <si>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</si>
  <si>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</si>
  <si>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</si>
  <si>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</si>
  <si>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</si>
  <si>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</si>
  <si>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</si>
  <si>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</si>
  <si>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</si>
  <si>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</si>
  <si>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</si>
  <si>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</si>
  <si>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</si>
  <si>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</si>
  <si>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</si>
  <si>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</si>
  <si>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</si>
  <si>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</si>
  <si>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</si>
  <si>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</si>
  <si>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</si>
  <si>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</si>
  <si>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</si>
  <si>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</si>
  <si>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</si>
  <si>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</si>
  <si>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</si>
  <si>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</si>
  <si>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</si>
  <si>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</si>
  <si>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</si>
  <si>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</si>
  <si>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</si>
  <si>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</si>
  <si>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</si>
  <si>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</si>
  <si>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</si>
  <si>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</si>
  <si>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</si>
  <si>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</si>
  <si>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</si>
  <si>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</si>
  <si>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</si>
  <si>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</si>
  <si>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</si>
  <si>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</si>
  <si>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</si>
  <si>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</si>
  <si>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</si>
  <si>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</si>
  <si>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</si>
  <si>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</si>
  <si>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</si>
  <si>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</si>
  <si>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</si>
  <si>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</si>
  <si>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</si>
  <si>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</si>
  <si>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</si>
  <si>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</si>
  <si>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</si>
  <si>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</si>
  <si>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</si>
  <si>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</si>
  <si>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</si>
  <si>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</si>
  <si>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</si>
  <si>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</si>
  <si>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</si>
  <si>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</si>
  <si>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</si>
  <si>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</si>
  <si>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</si>
  <si>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</si>
  <si>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</si>
  <si>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</si>
  <si>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</si>
  <si>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</si>
  <si>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</si>
  <si>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</si>
  <si>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</si>
  <si>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</si>
  <si>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</si>
  <si>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</si>
  <si>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</si>
  <si>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</si>
  <si>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</si>
  <si>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</si>
  <si>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</si>
  <si>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</si>
  <si>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</si>
  <si>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</si>
  <si>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</si>
  <si>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</si>
  <si>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</si>
  <si>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</si>
  <si>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</si>
  <si>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</si>
  <si>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</si>
  <si>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</si>
  <si>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</si>
  <si>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</si>
  <si>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</si>
  <si>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</si>
  <si>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</si>
  <si>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</si>
  <si>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</si>
  <si>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</si>
  <si>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</si>
  <si>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</si>
  <si>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</si>
  <si>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</si>
  <si>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</si>
  <si>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</si>
  <si>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</si>
  <si>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</si>
  <si>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</si>
  <si>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</si>
  <si>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</si>
  <si>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</si>
  <si>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</si>
  <si>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</si>
  <si>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</si>
  <si>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</si>
  <si>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</si>
  <si>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</si>
  <si>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</si>
  <si>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</si>
  <si>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</si>
  <si>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</si>
  <si>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</si>
  <si>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</si>
  <si>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</si>
  <si>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</si>
  <si>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</si>
  <si>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</si>
  <si>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</si>
  <si>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</si>
  <si>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</si>
  <si>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</si>
  <si>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</si>
  <si>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</si>
  <si>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</si>
  <si>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</si>
  <si>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</si>
  <si>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</si>
  <si>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</si>
  <si>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</si>
  <si>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</si>
  <si>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</si>
  <si>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</si>
  <si>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</si>
  <si>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</si>
  <si>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</si>
  <si>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</si>
  <si>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</si>
  <si>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</si>
  <si>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</si>
  <si>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</si>
  <si>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</si>
  <si>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</si>
  <si>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</si>
  <si>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</si>
  <si>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</si>
  <si>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</si>
  <si>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</si>
  <si>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</si>
  <si>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</si>
  <si>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</si>
  <si>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</si>
  <si>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</si>
  <si>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</si>
  <si>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</si>
  <si>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</si>
  <si>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</si>
  <si>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</si>
  <si>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</si>
  <si>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</si>
  <si>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</si>
  <si>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</si>
  <si>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</si>
  <si>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</si>
  <si>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</si>
  <si>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</si>
  <si>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</si>
  <si>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</si>
  <si>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</si>
  <si>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</si>
  <si>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</si>
  <si>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</si>
  <si>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</si>
  <si>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</si>
  <si>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</si>
  <si>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</si>
  <si>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</si>
  <si>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</si>
  <si>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</si>
  <si>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</si>
  <si>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</si>
  <si>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</si>
  <si>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</si>
  <si>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</si>
  <si>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</si>
  <si>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</si>
  <si>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</si>
  <si>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</si>
  <si>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</si>
  <si>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</si>
  <si>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</si>
  <si>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</si>
  <si>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</si>
  <si>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</si>
  <si>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</si>
  <si>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</si>
  <si>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</si>
  <si>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</si>
  <si>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</si>
  <si>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</si>
  <si>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</si>
  <si>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</si>
  <si>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</si>
  <si>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</si>
  <si>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</si>
  <si>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</si>
  <si>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</si>
  <si>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</si>
  <si>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</si>
  <si>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</si>
  <si>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</si>
  <si>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</si>
  <si>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</si>
  <si>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</si>
  <si>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</si>
  <si>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</si>
  <si>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</si>
  <si>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</si>
  <si>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</si>
  <si>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</si>
  <si>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</si>
  <si>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</si>
  <si>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</si>
  <si>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</si>
  <si>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</si>
  <si>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</si>
  <si>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</si>
  <si>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</si>
  <si>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</si>
  <si>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</si>
  <si>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</si>
  <si>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</si>
  <si>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</si>
  <si>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</si>
  <si>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</si>
  <si>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</si>
  <si>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</si>
  <si>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</si>
  <si>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</si>
  <si>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</si>
  <si>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</si>
  <si>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</si>
  <si>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</si>
  <si>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</si>
  <si>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</si>
  <si>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</si>
  <si>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</si>
  <si>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</si>
  <si>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</si>
  <si>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</si>
  <si>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</si>
  <si>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</si>
  <si>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</si>
  <si>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</si>
  <si>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</si>
  <si>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</si>
  <si>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</si>
  <si>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</si>
  <si>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</si>
  <si>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</si>
  <si>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</si>
  <si>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</si>
  <si>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</si>
  <si>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</si>
  <si>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</si>
  <si>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</si>
  <si>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</si>
  <si>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</si>
  <si>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</si>
  <si>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</si>
  <si>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</si>
  <si>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</si>
  <si>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</si>
  <si>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</si>
  <si>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</si>
  <si>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</si>
  <si>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</si>
  <si>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</si>
  <si>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</si>
  <si>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</si>
  <si>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</si>
  <si>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</si>
  <si>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</si>
  <si>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</si>
  <si>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</si>
  <si>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</si>
  <si>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</si>
  <si>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</si>
  <si>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</si>
  <si>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</si>
  <si>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</si>
  <si>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</si>
  <si>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</si>
  <si>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</si>
  <si>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</si>
  <si>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</si>
  <si>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</si>
  <si>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</si>
  <si>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</si>
  <si>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</si>
  <si>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</si>
  <si>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</si>
  <si>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</si>
  <si>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</si>
  <si>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</si>
  <si>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</si>
  <si>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</si>
  <si>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</si>
  <si>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</si>
  <si>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</si>
  <si>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</si>
  <si>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</si>
  <si>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</si>
  <si>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</si>
  <si>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</si>
  <si>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</si>
  <si>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</si>
  <si>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</si>
  <si>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</si>
  <si>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</si>
  <si>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</si>
  <si>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</si>
  <si>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</si>
  <si>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</si>
  <si>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</si>
  <si>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</si>
  <si>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</si>
  <si>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</si>
  <si>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</si>
  <si>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</si>
  <si>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</si>
  <si>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</si>
  <si>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</si>
  <si>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</si>
  <si>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</si>
  <si>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</si>
  <si>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</si>
  <si>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</si>
  <si>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</si>
  <si>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</si>
  <si>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</si>
  <si>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</si>
  <si>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</si>
  <si>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</si>
  <si>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</si>
  <si>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</si>
  <si>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</si>
  <si>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</si>
  <si>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</si>
  <si>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</si>
  <si>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</si>
  <si>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</si>
  <si>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</si>
  <si>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</si>
  <si>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</si>
  <si>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</si>
  <si>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</si>
  <si>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</si>
  <si>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</si>
  <si>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</si>
  <si>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</si>
  <si>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</si>
  <si>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</si>
  <si>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</si>
  <si>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</si>
  <si>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</si>
  <si>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</si>
  <si>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</si>
  <si>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</si>
  <si>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</si>
  <si>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</si>
  <si>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</si>
  <si>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</si>
  <si>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</si>
  <si>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</si>
  <si>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</si>
  <si>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</si>
  <si>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</si>
  <si>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</si>
  <si>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</si>
  <si>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</si>
  <si>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</si>
  <si>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</si>
  <si>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</si>
  <si>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</si>
  <si>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</si>
  <si>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</si>
  <si>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</si>
  <si>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</si>
  <si>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</si>
  <si>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</si>
  <si>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</si>
  <si>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</si>
  <si>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</si>
  <si>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</si>
  <si>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</si>
  <si>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</si>
  <si>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</si>
  <si>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</si>
  <si>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</si>
  <si>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</si>
  <si>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</si>
  <si>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</si>
  <si>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</si>
  <si>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</si>
  <si>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</si>
  <si>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</si>
  <si>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</si>
  <si>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</si>
  <si>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</si>
  <si>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</si>
  <si>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</si>
  <si>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</si>
  <si>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</si>
  <si>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</si>
  <si>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</si>
  <si>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</si>
  <si>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</si>
  <si>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</si>
  <si>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</si>
  <si>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</si>
  <si>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</si>
  <si>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</si>
  <si>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</si>
  <si>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</si>
  <si>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</si>
  <si>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</si>
  <si>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</si>
  <si>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</si>
  <si>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</si>
  <si>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</si>
  <si>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</si>
  <si>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</si>
  <si>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</si>
  <si>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</si>
  <si>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</si>
  <si>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</si>
  <si>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</si>
  <si>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</si>
  <si>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</si>
  <si>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</si>
  <si>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</si>
  <si>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</si>
  <si>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</si>
  <si>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</si>
  <si>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</si>
  <si>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</si>
  <si>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</si>
  <si>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</si>
  <si>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</si>
  <si>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</si>
  <si>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</si>
  <si>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</si>
  <si>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</si>
  <si>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</si>
  <si>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</si>
  <si>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</si>
  <si>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</si>
  <si>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</si>
  <si>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</si>
  <si>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</si>
  <si>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</si>
  <si>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</si>
  <si>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</si>
  <si>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</si>
  <si>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</si>
  <si>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</si>
  <si>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</si>
  <si>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</si>
  <si>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</si>
  <si>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</si>
  <si>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</si>
  <si>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</si>
  <si>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</si>
  <si>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</si>
  <si>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</si>
  <si>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</si>
  <si>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</si>
  <si>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</si>
  <si>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</si>
  <si>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</si>
  <si>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</si>
  <si>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</si>
  <si>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</si>
  <si>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</si>
  <si>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</si>
  <si>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</si>
  <si>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</si>
  <si>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</si>
  <si>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</si>
  <si>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</si>
  <si>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</si>
  <si>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</si>
  <si>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</si>
  <si>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</si>
  <si>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</si>
  <si>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</si>
  <si>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</si>
  <si>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</si>
  <si>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</si>
  <si>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</si>
  <si>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</si>
  <si>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</si>
  <si>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</si>
  <si>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</si>
  <si>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</si>
  <si>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</si>
  <si>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</si>
  <si>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</si>
  <si>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</si>
  <si>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</si>
  <si>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</si>
  <si>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</si>
  <si>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</si>
  <si>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</si>
  <si>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</si>
  <si>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</si>
  <si>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</si>
  <si>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</si>
  <si>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</si>
  <si>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</si>
  <si>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</si>
  <si>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</si>
  <si>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</si>
  <si>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</si>
  <si>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</si>
  <si>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</si>
  <si>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</si>
  <si>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</si>
  <si>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</si>
  <si>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</si>
  <si>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</si>
  <si>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</si>
  <si>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</si>
  <si>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</si>
  <si>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</si>
  <si>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</si>
  <si>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</si>
  <si>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</si>
  <si>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</si>
  <si>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</si>
  <si>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</si>
  <si>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</si>
  <si>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</si>
  <si>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</si>
  <si>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</si>
  <si>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</si>
  <si>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</si>
  <si>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</si>
  <si>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</si>
  <si>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</si>
  <si>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</si>
  <si>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</si>
  <si>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</si>
  <si>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</si>
  <si>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</si>
  <si>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</si>
  <si>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</si>
  <si>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</si>
  <si>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</si>
  <si>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</si>
  <si>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</si>
  <si>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</si>
  <si>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</si>
  <si>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</si>
  <si>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</si>
  <si>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</si>
  <si>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</si>
  <si>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</si>
  <si>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</si>
  <si>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</si>
  <si>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</si>
  <si>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</si>
  <si>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</si>
  <si>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</si>
  <si>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</si>
  <si>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</si>
  <si>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</si>
  <si>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</si>
  <si>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</si>
  <si>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</si>
  <si>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</si>
  <si>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</si>
  <si>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</si>
  <si>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</si>
  <si>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</si>
  <si>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</si>
  <si>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</si>
  <si>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</si>
  <si>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</si>
  <si>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</si>
  <si>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</si>
  <si>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</si>
  <si>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</si>
  <si>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</si>
  <si>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</si>
  <si>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</si>
  <si>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</si>
  <si>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</si>
  <si>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</si>
  <si>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</si>
  <si>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</si>
  <si>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</si>
  <si>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</si>
  <si>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</si>
  <si>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</si>
  <si>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</si>
  <si>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</si>
  <si>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</si>
  <si>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</si>
  <si>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</si>
  <si>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</si>
  <si>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</si>
  <si>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</si>
  <si>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</si>
  <si>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</si>
  <si>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</si>
  <si>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</si>
  <si>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</si>
  <si>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</si>
  <si>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</si>
  <si>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</si>
  <si>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</si>
  <si>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</si>
  <si>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</si>
  <si>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</si>
  <si>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</si>
  <si>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</si>
  <si>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</si>
  <si>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</si>
  <si>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</si>
  <si>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</si>
  <si>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</si>
  <si>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</si>
  <si>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</si>
  <si>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</si>
  <si>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</si>
  <si>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</si>
  <si>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</si>
  <si>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</si>
  <si>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</si>
  <si>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</si>
  <si>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</si>
  <si>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</si>
  <si>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</si>
  <si>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</si>
  <si>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</si>
  <si>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</si>
  <si>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</si>
  <si>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</si>
  <si>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</si>
  <si>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</si>
  <si>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</si>
  <si>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</si>
  <si>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</si>
  <si>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</si>
  <si>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</si>
  <si>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</si>
  <si>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</si>
  <si>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</si>
  <si>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</si>
  <si>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</si>
  <si>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</si>
  <si>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</si>
  <si>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</si>
  <si>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</si>
  <si>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</si>
  <si>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</si>
  <si>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</si>
  <si>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</si>
  <si>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</si>
  <si>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</si>
  <si>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</si>
  <si>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</si>
  <si>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</si>
  <si>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</si>
  <si>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</si>
  <si>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</si>
  <si>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</si>
  <si>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</si>
  <si>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</si>
  <si>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</si>
  <si>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</si>
  <si>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</si>
  <si>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</si>
  <si>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</si>
  <si>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</si>
  <si>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</si>
  <si>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</si>
  <si>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</si>
  <si>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</si>
  <si>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</si>
  <si>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</si>
  <si>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</si>
  <si>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</si>
  <si>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</si>
  <si>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</si>
  <si>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</si>
  <si>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</si>
  <si>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</si>
  <si>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</si>
  <si>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</si>
  <si>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</si>
  <si>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</si>
  <si>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</si>
  <si>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</si>
  <si>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</si>
  <si>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</si>
  <si>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</si>
  <si>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</si>
  <si>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</si>
  <si>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</si>
  <si>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</si>
  <si>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</si>
  <si>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</si>
  <si>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</si>
  <si>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</si>
  <si>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</si>
  <si>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</si>
  <si>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</si>
  <si>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</si>
  <si>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</si>
  <si>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</si>
  <si>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</si>
  <si>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</si>
  <si>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</si>
  <si>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</si>
  <si>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</si>
  <si>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</si>
  <si>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</si>
  <si>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</si>
  <si>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</si>
  <si>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</si>
  <si>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</si>
  <si>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</si>
  <si>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</si>
  <si>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</si>
  <si>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</si>
  <si>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</si>
  <si>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</si>
  <si>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</si>
  <si>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</si>
  <si>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</si>
  <si>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</si>
  <si>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</si>
  <si>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</si>
  <si>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</si>
  <si>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</si>
  <si>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</si>
  <si>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</si>
  <si>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</si>
  <si>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</si>
  <si>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</si>
  <si>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</si>
  <si>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</si>
  <si>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</si>
  <si>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</si>
  <si>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</si>
  <si>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</si>
  <si>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</si>
  <si>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</si>
  <si>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</si>
  <si>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</si>
  <si>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</si>
  <si>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</si>
  <si>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</si>
  <si>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</si>
  <si>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</si>
  <si>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</si>
  <si>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</si>
  <si>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</si>
  <si>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</si>
  <si>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</si>
  <si>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</si>
  <si>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</si>
  <si>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</si>
  <si>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</si>
  <si>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</si>
  <si>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</si>
  <si>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</si>
  <si>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</si>
  <si>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</si>
  <si>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</si>
  <si>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</si>
  <si>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</si>
  <si>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</si>
  <si>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</si>
  <si>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</si>
  <si>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</si>
  <si>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</si>
  <si>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</si>
  <si>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</si>
  <si>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</si>
  <si>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</si>
  <si>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</si>
  <si>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</si>
  <si>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</si>
  <si>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</si>
  <si>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</si>
  <si>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</si>
  <si>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</si>
  <si>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</si>
  <si>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</si>
  <si>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</si>
  <si>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</si>
  <si>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</si>
  <si>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</si>
  <si>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</si>
  <si>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</si>
  <si>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</si>
  <si>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</si>
  <si>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</si>
  <si>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</si>
  <si>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</si>
  <si>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</si>
  <si>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</si>
  <si>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</si>
  <si>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</si>
  <si>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</si>
  <si>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</si>
  <si>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</si>
  <si>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</si>
  <si>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</si>
  <si>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</si>
  <si>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</si>
  <si>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</si>
  <si>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</si>
  <si>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</si>
  <si>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</si>
  <si>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</si>
  <si>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</si>
  <si>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</si>
  <si>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</si>
  <si>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</si>
  <si>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</si>
  <si>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</si>
  <si>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</si>
  <si>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</si>
  <si>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</si>
  <si>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</si>
  <si>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</si>
  <si>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</si>
  <si>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</si>
  <si>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</si>
  <si>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</si>
  <si>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</si>
  <si>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</si>
  <si>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</si>
  <si>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</si>
  <si>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</si>
  <si>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</si>
  <si>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</si>
  <si>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</si>
  <si>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</si>
  <si>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</si>
  <si>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</si>
  <si>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</si>
  <si>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</si>
  <si>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</si>
  <si>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</si>
  <si>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</si>
  <si>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</si>
  <si>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</si>
  <si>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</si>
  <si>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</si>
  <si>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</si>
  <si>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</si>
  <si>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</si>
  <si>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</si>
  <si>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</si>
  <si>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</si>
  <si>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</si>
  <si>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</si>
  <si>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</si>
  <si>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</si>
  <si>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</si>
  <si>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</si>
  <si>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</si>
  <si>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</si>
  <si>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</si>
  <si>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</si>
  <si>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</si>
  <si>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</si>
  <si>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</si>
  <si>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</si>
  <si>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</si>
  <si>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</si>
  <si>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</si>
  <si>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</si>
  <si>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</si>
  <si>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</si>
  <si>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</si>
  <si>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</si>
  <si>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</si>
  <si>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</si>
  <si>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</si>
  <si>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</si>
  <si>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</si>
  <si>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</si>
  <si>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</si>
  <si>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</si>
  <si>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</si>
  <si>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</si>
  <si>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</si>
  <si>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</si>
  <si>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</si>
  <si>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</si>
  <si>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</si>
  <si>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</si>
  <si>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</si>
  <si>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</si>
  <si>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</si>
  <si>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</si>
  <si>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</si>
  <si>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</si>
  <si>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</si>
  <si>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</si>
  <si>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</si>
  <si>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</si>
  <si>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</si>
  <si>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</si>
  <si>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</si>
  <si>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</si>
  <si>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</si>
  <si>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</si>
  <si>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</si>
  <si>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</si>
  <si>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</si>
  <si>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</si>
  <si>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</si>
  <si>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</si>
  <si>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</si>
  <si>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</si>
  <si>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</si>
  <si>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</si>
  <si>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</si>
  <si>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</si>
  <si>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</si>
  <si>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</si>
  <si>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</si>
  <si>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</si>
  <si>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</si>
  <si>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</si>
  <si>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</si>
  <si>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</si>
  <si>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</si>
  <si>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</si>
  <si>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</si>
  <si>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</si>
  <si>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</si>
  <si>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</si>
  <si>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</si>
  <si>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</si>
  <si>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</si>
  <si>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</si>
  <si>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</si>
  <si>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</si>
  <si>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</si>
  <si>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</si>
  <si>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</si>
  <si>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</si>
  <si>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</si>
  <si>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</si>
  <si>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</si>
  <si>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</si>
  <si>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</si>
  <si>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</si>
  <si>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</si>
  <si>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</si>
  <si>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</si>
  <si>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</si>
  <si>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</si>
  <si>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</si>
  <si>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</si>
  <si>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</si>
  <si>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</si>
  <si>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</si>
  <si>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</si>
  <si>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</si>
  <si>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</si>
  <si>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</si>
  <si>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</si>
  <si>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</si>
  <si>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</si>
  <si>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</si>
  <si>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</si>
  <si>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</si>
  <si>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</si>
  <si>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</si>
  <si>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</si>
  <si>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</si>
  <si>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</si>
  <si>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</si>
  <si>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</si>
  <si>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</si>
  <si>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</si>
  <si>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</si>
  <si>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</si>
  <si>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</si>
  <si>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</si>
  <si>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</si>
  <si>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</si>
  <si>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</si>
  <si>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</si>
  <si>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</si>
  <si>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</si>
  <si>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</si>
  <si>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</si>
  <si>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</si>
  <si>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</si>
  <si>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</si>
  <si>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</si>
  <si>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</si>
  <si>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</si>
  <si>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</si>
  <si>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</si>
  <si>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</si>
  <si>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</si>
  <si>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</si>
  <si>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</si>
  <si>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</si>
  <si>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</si>
  <si>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</si>
  <si>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</si>
  <si>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</si>
  <si>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</si>
  <si>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</si>
  <si>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</si>
  <si>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</si>
  <si>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</si>
  <si>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</si>
  <si>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</si>
  <si>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</si>
  <si>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</si>
  <si>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</si>
  <si>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</si>
  <si>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</si>
  <si>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</si>
  <si>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</si>
  <si>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</si>
  <si>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</si>
  <si>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</si>
  <si>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</si>
  <si>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</si>
  <si>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</si>
  <si>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</si>
  <si>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</si>
  <si>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</si>
  <si>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</si>
  <si>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</si>
  <si>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</si>
  <si>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</si>
  <si>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</si>
  <si>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</si>
  <si>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</si>
  <si>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</si>
  <si>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</si>
  <si>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</si>
  <si>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</si>
  <si>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</si>
  <si>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</si>
  <si>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</si>
  <si>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</si>
  <si>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</si>
  <si>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</si>
  <si>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</si>
  <si>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</si>
  <si>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</si>
  <si>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</si>
  <si>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</si>
  <si>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</si>
  <si>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</si>
  <si>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</si>
  <si>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</si>
  <si>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</si>
  <si>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</si>
  <si>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</si>
  <si>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</si>
  <si>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</si>
  <si>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</si>
  <si>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</si>
  <si>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</si>
  <si>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</si>
  <si>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</si>
  <si>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</si>
  <si>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</si>
  <si>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</si>
  <si>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</si>
  <si>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</si>
  <si>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</si>
  <si>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</si>
  <si>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</si>
  <si>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</si>
  <si>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</si>
  <si>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</si>
  <si>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</si>
  <si>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</si>
  <si>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</si>
  <si>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</si>
  <si>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</si>
  <si>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</si>
  <si>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</si>
  <si>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</si>
  <si>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</si>
  <si>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</si>
  <si>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</si>
  <si>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</si>
  <si>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</si>
  <si>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</si>
  <si>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</si>
  <si>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</si>
  <si>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</si>
  <si>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</si>
  <si>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</si>
  <si>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</si>
  <si>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</si>
  <si>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</si>
  <si>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</si>
  <si>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</si>
  <si>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</si>
  <si>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</si>
  <si>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</si>
  <si>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</si>
  <si>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</si>
  <si>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</si>
  <si>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</si>
  <si>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</si>
  <si>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</si>
  <si>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</si>
  <si>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</si>
  <si>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</si>
  <si>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</si>
  <si>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</si>
  <si>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</si>
  <si>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</si>
  <si>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</si>
  <si>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</si>
  <si>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</si>
  <si>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</si>
  <si>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</si>
  <si>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</si>
  <si>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</si>
  <si>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</si>
  <si>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</si>
  <si>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</si>
  <si>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</si>
  <si>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</si>
  <si>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</si>
  <si>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</si>
  <si>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</si>
  <si>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</si>
  <si>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</si>
  <si>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</si>
  <si>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</si>
  <si>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</si>
  <si>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</si>
  <si>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</si>
  <si>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</si>
  <si>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</si>
  <si>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</si>
  <si>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</si>
  <si>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</si>
  <si>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</si>
  <si>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</si>
  <si>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</si>
  <si>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</si>
  <si>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</si>
  <si>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</si>
  <si>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</si>
  <si>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</si>
  <si>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</si>
  <si>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</si>
  <si>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</si>
  <si>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</si>
  <si>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</si>
  <si>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</si>
  <si>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</si>
  <si>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</si>
  <si>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</si>
  <si>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</si>
  <si>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</si>
  <si>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</si>
  <si>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</si>
  <si>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</si>
  <si>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</si>
  <si>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</si>
  <si>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</si>
  <si>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</si>
  <si>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</si>
  <si>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</si>
  <si>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</si>
  <si>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</si>
  <si>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</si>
  <si>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</si>
  <si>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</si>
  <si>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</si>
  <si>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</si>
  <si>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</si>
  <si>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</si>
  <si>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</si>
  <si>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</si>
  <si>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</si>
  <si>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</si>
  <si>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</si>
  <si>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</si>
  <si>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</si>
  <si>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</si>
  <si>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</si>
  <si>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</si>
  <si>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</si>
  <si>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</si>
  <si>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</si>
  <si>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</si>
  <si>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</si>
  <si>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</si>
  <si>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</si>
  <si>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</si>
  <si>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</si>
  <si>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</si>
  <si>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</si>
  <si>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</si>
  <si>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</si>
  <si>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</si>
  <si>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</si>
  <si>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</si>
  <si>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</si>
  <si>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</si>
  <si>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</si>
  <si>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</si>
  <si>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</si>
  <si>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</si>
  <si>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</si>
  <si>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</si>
  <si>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</si>
  <si>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</si>
  <si>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</si>
  <si>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</si>
  <si>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</si>
  <si>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</si>
  <si>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</si>
  <si>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</si>
  <si>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</si>
  <si>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</si>
  <si>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</si>
  <si>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</si>
  <si>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</si>
  <si>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</si>
  <si>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</si>
  <si>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</si>
  <si>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</si>
  <si>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</si>
  <si>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</si>
  <si>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</si>
  <si>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</si>
  <si>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</si>
  <si>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</si>
  <si>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</si>
  <si>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</si>
  <si>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</si>
  <si>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</si>
  <si>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</si>
  <si>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</si>
  <si>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</si>
  <si>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</si>
  <si>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</si>
  <si>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</si>
  <si>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</si>
  <si>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</si>
  <si>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</si>
  <si>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</si>
  <si>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</si>
  <si>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</si>
  <si>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</si>
  <si>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</si>
  <si>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</si>
  <si>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</si>
  <si>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</si>
  <si>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</si>
  <si>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</si>
  <si>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</si>
  <si>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</si>
  <si>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</si>
  <si>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</si>
  <si>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</si>
  <si>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</si>
  <si>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</si>
  <si>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</si>
  <si>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</si>
  <si>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</si>
  <si>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</si>
  <si>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</si>
  <si>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</si>
  <si>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</si>
  <si>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</si>
  <si>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</si>
  <si>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</si>
  <si>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</si>
  <si>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</si>
  <si>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</si>
  <si>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</si>
  <si>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</si>
  <si>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</si>
  <si>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</si>
  <si>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</si>
  <si>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</si>
  <si>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</si>
  <si>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</si>
  <si>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</si>
  <si>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</si>
  <si>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</si>
  <si>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</si>
  <si>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</si>
  <si>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</si>
  <si>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</si>
  <si>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</si>
  <si>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</si>
  <si>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</si>
  <si>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</si>
  <si>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</si>
  <si>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</si>
  <si>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</si>
  <si>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</si>
  <si>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</si>
  <si>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</si>
  <si>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</si>
  <si>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</si>
  <si>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</si>
  <si>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</si>
  <si>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</si>
  <si>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</si>
  <si>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</si>
  <si>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</si>
  <si>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</si>
  <si>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</si>
  <si>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</si>
  <si>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</si>
  <si>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</si>
  <si>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</si>
  <si>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</si>
  <si>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</si>
  <si>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</si>
  <si>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</si>
  <si>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</si>
  <si>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</si>
  <si>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</si>
  <si>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</si>
  <si>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</si>
  <si>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</si>
  <si>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</si>
  <si>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</si>
  <si>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</si>
  <si>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</si>
  <si>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</si>
  <si>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</si>
  <si>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</si>
  <si>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</si>
  <si>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</si>
  <si>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</si>
  <si>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</si>
  <si>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</si>
  <si>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</si>
  <si>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</si>
  <si>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</si>
  <si>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</si>
  <si>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</si>
  <si>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</si>
  <si>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</si>
  <si>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</si>
  <si>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</si>
  <si>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</si>
  <si>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</si>
  <si>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</si>
  <si>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</si>
  <si>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</si>
  <si>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</si>
  <si>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</si>
  <si>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</si>
  <si>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</si>
  <si>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</si>
  <si>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</si>
  <si>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</si>
  <si>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</si>
  <si>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</si>
  <si>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</si>
  <si>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</si>
  <si>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</si>
  <si>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</si>
  <si>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</si>
  <si>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</si>
  <si>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</si>
  <si>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</si>
  <si>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</si>
  <si>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</si>
  <si>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</si>
  <si>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</si>
  <si>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</si>
  <si>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</si>
  <si>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</si>
  <si>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</si>
  <si>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</si>
  <si>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</si>
  <si>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</si>
  <si>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</si>
  <si>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</si>
  <si>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</si>
  <si>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</si>
  <si>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</si>
  <si>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</si>
  <si>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</si>
  <si>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</si>
  <si>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</si>
  <si>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</si>
  <si>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</si>
  <si>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</si>
  <si>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</si>
  <si>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</si>
  <si>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</si>
  <si>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</si>
  <si>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</si>
  <si>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</si>
  <si>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</si>
  <si>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</si>
  <si>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</si>
  <si>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</si>
  <si>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</si>
  <si>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</si>
  <si>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</si>
  <si>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</si>
  <si>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</si>
  <si>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</si>
  <si>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</si>
  <si>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</si>
  <si>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</si>
  <si>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</si>
  <si>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</si>
  <si>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</si>
  <si>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</si>
  <si>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</si>
  <si>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</si>
  <si>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</si>
  <si>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</si>
  <si>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</si>
  <si>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</si>
  <si>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</si>
  <si>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</si>
  <si>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</si>
  <si>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</si>
  <si>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</si>
  <si>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</si>
  <si>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</si>
  <si>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</si>
  <si>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</si>
  <si>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</si>
  <si>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</si>
  <si>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</si>
  <si>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</si>
  <si>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</si>
  <si>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</si>
  <si>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</si>
  <si>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</si>
  <si>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</si>
  <si>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</si>
  <si>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</si>
  <si>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</si>
  <si>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</si>
  <si>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</si>
  <si>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</si>
  <si>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</si>
  <si>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</si>
  <si>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</si>
  <si>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</si>
  <si>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</si>
  <si>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</si>
  <si>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</si>
  <si>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</si>
  <si>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</si>
  <si>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</si>
  <si>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</si>
  <si>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</si>
  <si>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</si>
  <si>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</si>
  <si>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</si>
  <si>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</si>
  <si>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</si>
  <si>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</si>
  <si>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</si>
  <si>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</si>
  <si>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</si>
  <si>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</si>
  <si>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</si>
  <si>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</si>
  <si>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</si>
  <si>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</si>
  <si>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</si>
  <si>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</si>
  <si>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</si>
  <si>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</si>
  <si>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</si>
  <si>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</si>
  <si>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</si>
  <si>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</si>
  <si>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</si>
  <si>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</si>
  <si>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</si>
  <si>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</si>
  <si>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</si>
  <si>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</si>
  <si>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</si>
  <si>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</si>
  <si>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</si>
  <si>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</si>
  <si>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</si>
  <si>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</si>
  <si>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</si>
  <si>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</si>
  <si>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</si>
  <si>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</si>
  <si>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</si>
  <si>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</si>
  <si>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</si>
  <si>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</si>
  <si>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</si>
  <si>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</si>
  <si>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</si>
  <si>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</si>
  <si>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</si>
  <si>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</si>
  <si>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</si>
  <si>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</si>
  <si>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</si>
  <si>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</si>
  <si>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</si>
  <si>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</si>
  <si>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</si>
  <si>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</si>
  <si>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</si>
  <si>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</si>
  <si>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</si>
  <si>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</si>
  <si>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</si>
  <si>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</si>
  <si>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</si>
  <si>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</si>
  <si>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</si>
  <si>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</si>
  <si>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</si>
  <si>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</si>
  <si>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</si>
  <si>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</si>
  <si>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</si>
  <si>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</si>
  <si>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</si>
  <si>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</si>
  <si>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</si>
  <si>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</si>
  <si>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</si>
  <si>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</si>
  <si>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</si>
  <si>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</si>
  <si>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</si>
  <si>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</si>
  <si>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</si>
  <si>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</si>
  <si>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</si>
  <si>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</si>
  <si>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</si>
  <si>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</si>
  <si>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</si>
  <si>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</si>
  <si>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</si>
  <si>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</si>
  <si>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</si>
  <si>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</si>
  <si>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</si>
  <si>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</si>
  <si>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</si>
  <si>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</si>
  <si>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</si>
  <si>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</si>
  <si>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</si>
  <si>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</si>
  <si>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</si>
  <si>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</si>
  <si>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</si>
  <si>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</si>
  <si>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</si>
  <si>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</si>
  <si>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</si>
  <si>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</si>
  <si>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</si>
  <si>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</si>
  <si>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</si>
  <si>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</si>
  <si>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</si>
  <si>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</si>
  <si>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</si>
  <si>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</si>
  <si>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</si>
  <si>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</si>
  <si>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</si>
  <si>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</si>
  <si>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</si>
  <si>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</si>
  <si>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</si>
  <si>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</si>
  <si>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</si>
  <si>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</si>
  <si>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</si>
  <si>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</si>
  <si>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</si>
  <si>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</si>
  <si>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</si>
  <si>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</si>
  <si>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</si>
  <si>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</si>
  <si>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</si>
  <si>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</si>
  <si>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</si>
  <si>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</si>
  <si>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</si>
  <si>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</si>
  <si>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</si>
  <si>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</si>
  <si>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</si>
  <si>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</si>
  <si>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</si>
  <si>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</si>
  <si>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</si>
  <si>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</si>
  <si>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</si>
  <si>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</si>
  <si>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</si>
  <si>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</si>
  <si>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</si>
  <si>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</si>
  <si>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</si>
  <si>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</si>
  <si>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</si>
  <si>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</si>
  <si>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</si>
  <si>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</si>
  <si>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</si>
  <si>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</si>
  <si>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</si>
  <si>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</si>
  <si>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</si>
  <si>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</si>
  <si>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</si>
  <si>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</si>
  <si>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</si>
  <si>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</si>
  <si>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</si>
  <si>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</si>
  <si>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</si>
  <si>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</si>
  <si>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</si>
  <si>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</si>
  <si>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</si>
  <si>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</si>
  <si>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</si>
  <si>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</si>
  <si>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</si>
  <si>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</si>
  <si>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</si>
  <si>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</si>
  <si>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</si>
  <si>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</si>
  <si>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</si>
  <si>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</si>
  <si>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</si>
  <si>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</si>
  <si>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</si>
  <si>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</si>
  <si>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</si>
  <si>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</si>
  <si>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</si>
  <si>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</si>
  <si>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</si>
  <si>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</si>
  <si>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</si>
  <si>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</si>
  <si>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</si>
  <si>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</si>
  <si>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</si>
  <si>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</si>
  <si>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</si>
  <si>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</si>
  <si>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</si>
  <si>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</si>
  <si>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</si>
  <si>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</si>
  <si>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</si>
  <si>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</si>
  <si>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</si>
  <si>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</si>
  <si>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</si>
  <si>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</si>
  <si>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</si>
  <si>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</si>
  <si>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</si>
  <si>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</si>
  <si>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</si>
  <si>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</si>
  <si>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</si>
  <si>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</si>
  <si>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</si>
  <si>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</si>
  <si>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</si>
  <si>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</si>
  <si>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</si>
  <si>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</si>
  <si>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</si>
  <si>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</si>
  <si>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</si>
  <si>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</si>
  <si>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</si>
  <si>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</si>
  <si>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</si>
  <si>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</si>
  <si>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</si>
  <si>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</si>
  <si>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</si>
  <si>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</si>
  <si>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</si>
  <si>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</si>
  <si>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</si>
  <si>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</si>
  <si>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</si>
  <si>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</si>
  <si>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</si>
  <si>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</si>
  <si>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</si>
  <si>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</si>
  <si>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</si>
  <si>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</si>
  <si>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</si>
  <si>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</si>
  <si>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</si>
  <si>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</si>
  <si>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</si>
  <si>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</si>
  <si>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</si>
  <si>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</si>
  <si>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</si>
  <si>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</si>
  <si>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</si>
  <si>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</si>
  <si>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</si>
  <si>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</si>
  <si>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</si>
  <si>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</si>
  <si>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</si>
  <si>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</si>
  <si>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</si>
  <si>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</si>
  <si>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</si>
  <si>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</si>
  <si>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</si>
  <si>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</si>
  <si>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</si>
  <si>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</si>
  <si>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</si>
  <si>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</si>
  <si>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</si>
  <si>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</si>
  <si>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</si>
  <si>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</si>
  <si>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</si>
  <si>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</si>
  <si>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</si>
  <si>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</si>
  <si>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</si>
  <si>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</si>
  <si>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</si>
  <si>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</si>
  <si>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</si>
  <si>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</si>
  <si>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</si>
  <si>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</si>
  <si>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</si>
  <si>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</si>
  <si>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</si>
  <si>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</si>
  <si>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</si>
  <si>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</si>
  <si>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</si>
  <si>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</si>
  <si>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</si>
  <si>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</si>
  <si>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</si>
  <si>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</si>
  <si>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</si>
  <si>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</si>
  <si>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</si>
  <si>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</si>
  <si>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</si>
  <si>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</si>
  <si>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</si>
  <si>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</si>
  <si>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</si>
  <si>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</si>
  <si>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</si>
  <si>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</si>
  <si>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</si>
  <si>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</si>
  <si>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</si>
  <si>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</si>
  <si>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</si>
  <si>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</si>
  <si>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</si>
  <si>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</si>
  <si>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</si>
  <si>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</si>
  <si>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</si>
  <si>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</si>
  <si>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</si>
  <si>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</si>
  <si>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</si>
  <si>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</si>
  <si>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</si>
  <si>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</si>
  <si>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</si>
  <si>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</si>
  <si>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</si>
  <si>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</si>
  <si>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</si>
  <si>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</si>
  <si>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</si>
  <si>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</si>
  <si>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</si>
  <si>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</si>
  <si>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</si>
  <si>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</si>
  <si>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</si>
  <si>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</si>
  <si>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</si>
  <si>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</si>
  <si>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</si>
  <si>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</si>
  <si>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</si>
  <si>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</si>
  <si>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</si>
  <si>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</si>
  <si>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</si>
  <si>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</si>
  <si>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</si>
  <si>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</si>
  <si>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</si>
  <si>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</si>
  <si>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</si>
  <si>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</si>
  <si>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</si>
  <si>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</si>
  <si>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</si>
  <si>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</si>
  <si>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</si>
  <si>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</si>
  <si>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</si>
  <si>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</si>
  <si>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</si>
  <si>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</si>
  <si>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</si>
  <si>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</si>
  <si>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</si>
  <si>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</si>
  <si>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</si>
  <si>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</si>
  <si>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</si>
  <si>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</si>
  <si>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</si>
  <si>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</si>
  <si>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</si>
  <si>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</si>
  <si>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</si>
  <si>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</si>
  <si>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</si>
  <si>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</si>
  <si>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</si>
  <si>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</si>
  <si>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</si>
  <si>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</si>
  <si>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</si>
  <si>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</si>
  <si>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</si>
  <si>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</si>
  <si>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</si>
  <si>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</si>
  <si>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</si>
  <si>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</si>
  <si>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</si>
  <si>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</si>
  <si>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</si>
  <si>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</si>
  <si>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</si>
  <si>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</si>
  <si>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</si>
  <si>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</si>
  <si>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</si>
  <si>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</si>
  <si>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</si>
  <si>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</si>
  <si>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</si>
  <si>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</si>
  <si>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</si>
  <si>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</si>
  <si>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</si>
  <si>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</si>
  <si>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</si>
  <si>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</si>
  <si>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</si>
  <si>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</si>
  <si>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</si>
  <si>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</si>
  <si>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</si>
  <si>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</si>
  <si>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</si>
  <si>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</si>
  <si>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</si>
  <si>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</si>
  <si>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</si>
  <si>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</si>
  <si>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</si>
  <si>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</si>
  <si>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</si>
  <si>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</si>
  <si>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</si>
  <si>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</si>
  <si>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</si>
  <si>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</si>
  <si>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</si>
  <si>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</si>
  <si>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</si>
  <si>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</si>
  <si>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</si>
  <si>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</si>
  <si>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</si>
  <si>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</si>
  <si>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</si>
  <si>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</si>
  <si>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</si>
  <si>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</si>
  <si>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</si>
  <si>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</si>
  <si>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</si>
  <si>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</si>
  <si>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</si>
  <si>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</si>
  <si>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</si>
  <si>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</si>
  <si>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</si>
  <si>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</si>
  <si>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</si>
  <si>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</si>
  <si>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</si>
  <si>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</si>
  <si>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</si>
  <si>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</si>
  <si>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</si>
  <si>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</si>
  <si>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</si>
  <si>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</si>
  <si>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</si>
  <si>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</si>
  <si>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</si>
  <si>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</si>
  <si>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</si>
  <si>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</si>
  <si>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</si>
  <si>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</si>
  <si>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</si>
  <si>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</si>
  <si>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</si>
  <si>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</si>
  <si>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</si>
  <si>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</si>
  <si>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</si>
  <si>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</si>
  <si>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</si>
  <si>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</si>
  <si>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</si>
  <si>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</si>
  <si>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</si>
  <si>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</si>
  <si>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</si>
  <si>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</si>
  <si>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</si>
  <si>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</si>
  <si>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</si>
  <si>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</si>
  <si>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</si>
  <si>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</si>
  <si>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</si>
  <si>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</si>
  <si>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</si>
  <si>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</si>
  <si>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</si>
  <si>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</si>
  <si>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</si>
  <si>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</si>
  <si>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</si>
  <si>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</si>
  <si>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</si>
  <si>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</si>
  <si>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</si>
  <si>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</si>
  <si>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</si>
  <si>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</si>
  <si>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</si>
  <si>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</si>
  <si>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</si>
  <si>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</si>
  <si>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</si>
  <si>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</si>
  <si>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</si>
  <si>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</si>
  <si>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</si>
  <si>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</si>
  <si>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</si>
  <si>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</si>
  <si>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</si>
  <si>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</si>
  <si>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</si>
  <si>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</si>
  <si>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</si>
  <si>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</si>
  <si>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</si>
  <si>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</si>
  <si>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</si>
  <si>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</si>
  <si>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</si>
  <si>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</si>
  <si>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</si>
  <si>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</si>
  <si>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</si>
  <si>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</si>
  <si>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</si>
  <si>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</si>
  <si>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</si>
  <si>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</si>
  <si>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</si>
  <si>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</si>
  <si>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</si>
  <si>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</si>
  <si>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</si>
  <si>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</si>
  <si>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</si>
  <si>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</si>
  <si>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</si>
  <si>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</si>
  <si>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</si>
  <si>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</si>
  <si>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</si>
  <si>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</si>
  <si>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</si>
  <si>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</si>
  <si>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</si>
  <si>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</si>
  <si>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</si>
  <si>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</si>
  <si>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</si>
  <si>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</si>
  <si>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</si>
  <si>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</si>
  <si>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</si>
  <si>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</si>
  <si>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</si>
  <si>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</si>
  <si>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</si>
  <si>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</si>
  <si>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</si>
  <si>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</si>
  <si>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</si>
  <si>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</si>
  <si>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</si>
  <si>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</si>
  <si>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</si>
  <si>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</si>
  <si>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</si>
  <si>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</si>
  <si>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</si>
  <si>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</si>
  <si>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</si>
  <si>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</si>
  <si>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</si>
  <si>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</si>
  <si>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</si>
  <si>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</si>
  <si>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</si>
  <si>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</si>
  <si>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</si>
  <si>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</si>
  <si>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</si>
  <si>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</si>
  <si>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</si>
  <si>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</si>
  <si>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</si>
  <si>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</si>
  <si>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</si>
  <si>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</si>
  <si>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</si>
  <si>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</si>
  <si>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</si>
  <si>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</si>
  <si>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</si>
  <si>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</si>
  <si>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</si>
  <si>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</si>
  <si>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</si>
  <si>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</si>
  <si>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</si>
  <si>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</si>
  <si>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</si>
  <si>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</si>
  <si>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</si>
  <si>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</si>
  <si>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</si>
  <si>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</si>
  <si>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</si>
  <si>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</si>
  <si>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</si>
  <si>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</si>
  <si>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</si>
  <si>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</si>
  <si>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</si>
  <si>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</si>
  <si>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</si>
  <si>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</si>
  <si>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</si>
  <si>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</si>
  <si>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</si>
  <si>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</si>
  <si>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</si>
  <si>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</si>
  <si>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</si>
  <si>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</si>
  <si>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</si>
  <si>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</si>
  <si>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</si>
  <si>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</si>
  <si>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</si>
  <si>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</si>
  <si>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</si>
  <si>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</si>
  <si>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</si>
  <si>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</si>
  <si>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</si>
  <si>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</si>
  <si>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</si>
  <si>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</si>
  <si>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</si>
  <si>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</si>
  <si>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</si>
  <si>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</si>
  <si>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</si>
  <si>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</si>
  <si>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</si>
  <si>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</si>
  <si>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</si>
  <si>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</si>
  <si>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</si>
  <si>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</si>
  <si>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</si>
  <si>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</si>
  <si>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</si>
  <si>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</si>
  <si>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</si>
  <si>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</si>
  <si>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</si>
  <si>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</si>
  <si>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</si>
  <si>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</si>
  <si>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</si>
  <si>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</si>
  <si>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</si>
  <si>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</si>
  <si>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</si>
  <si>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</si>
  <si>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</si>
  <si>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</si>
  <si>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</si>
  <si>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</si>
  <si>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</si>
  <si>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</si>
  <si>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</si>
  <si>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</si>
  <si>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</si>
  <si>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</si>
  <si>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</si>
  <si>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</si>
  <si>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</si>
  <si>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</si>
  <si>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</si>
  <si>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</si>
  <si>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</si>
  <si>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</si>
  <si>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</si>
  <si>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</si>
  <si>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</si>
  <si>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</si>
  <si>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</si>
  <si>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</si>
  <si>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</si>
  <si>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</si>
  <si>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</si>
  <si>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</si>
  <si>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</si>
  <si>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</si>
  <si>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</si>
  <si>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</si>
  <si>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</si>
  <si>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</si>
  <si>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</si>
  <si>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</si>
  <si>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</si>
  <si>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</si>
  <si>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</si>
  <si>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</si>
  <si>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</si>
  <si>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</si>
  <si>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</si>
  <si>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</si>
  <si>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</si>
  <si>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</si>
  <si>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</si>
  <si>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</si>
  <si>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</si>
  <si>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</si>
  <si>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</si>
  <si>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</si>
  <si>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</si>
  <si>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</si>
  <si>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</si>
  <si>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</si>
  <si>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</si>
  <si>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</si>
  <si>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</si>
  <si>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</si>
  <si>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</si>
  <si>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</si>
  <si>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</si>
  <si>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</si>
  <si>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</si>
  <si>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</si>
  <si>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</si>
  <si>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</si>
  <si>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</si>
  <si>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</si>
  <si>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</si>
  <si>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</si>
  <si>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</si>
  <si>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</si>
  <si>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</si>
  <si>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</si>
  <si>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</si>
  <si>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</si>
  <si>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</si>
  <si>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</si>
  <si>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</si>
  <si>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</si>
  <si>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</si>
  <si>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</si>
  <si>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</si>
  <si>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</si>
  <si>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</si>
  <si>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</si>
  <si>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</si>
  <si>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</si>
  <si>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</si>
  <si>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</si>
  <si>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</si>
  <si>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</si>
  <si>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</si>
  <si>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</si>
  <si>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</si>
  <si>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</si>
  <si>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</si>
  <si>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</si>
  <si>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</si>
  <si>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</si>
  <si>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</si>
  <si>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</si>
  <si>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</si>
  <si>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</si>
  <si>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</si>
  <si>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</si>
  <si>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</si>
  <si>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</si>
  <si>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</si>
  <si>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</si>
  <si>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</si>
  <si>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</si>
  <si>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</si>
  <si>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</si>
  <si>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</si>
  <si>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</si>
  <si>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</si>
  <si>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</si>
  <si>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</si>
  <si>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</si>
  <si>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</si>
  <si>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</si>
  <si>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</si>
  <si>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</si>
  <si>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</si>
  <si>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</si>
  <si>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</si>
  <si>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</si>
  <si>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</si>
  <si>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</si>
  <si>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</si>
  <si>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</si>
  <si>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</si>
  <si>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</si>
  <si>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</si>
  <si>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</si>
  <si>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</si>
  <si>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</si>
  <si>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</si>
  <si>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</si>
  <si>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</si>
  <si>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</si>
  <si>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</si>
  <si>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</si>
  <si>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</si>
  <si>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</si>
  <si>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</si>
  <si>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</si>
  <si>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</si>
  <si>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</si>
  <si>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</si>
  <si>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</si>
  <si>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</si>
  <si>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</si>
  <si>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</si>
  <si>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</si>
  <si>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</si>
  <si>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</si>
  <si>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</si>
  <si>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</si>
  <si>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</si>
  <si>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</si>
  <si>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</si>
  <si>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</si>
  <si>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</si>
  <si>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</si>
  <si>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</si>
  <si>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</si>
  <si>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</si>
  <si>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</si>
  <si>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</si>
  <si>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</si>
  <si>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</si>
  <si>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</si>
  <si>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</si>
  <si>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</si>
  <si>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</si>
  <si>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</si>
  <si>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</si>
  <si>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</si>
  <si>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</si>
  <si>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</si>
  <si>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</si>
  <si>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</si>
  <si>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</si>
  <si>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</si>
  <si>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</si>
  <si>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</si>
  <si>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</si>
  <si>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</si>
  <si>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</si>
  <si>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</si>
  <si>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</si>
  <si>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</si>
  <si>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</si>
  <si>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</si>
  <si>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</si>
  <si>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</si>
  <si>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</si>
  <si>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</si>
  <si>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</si>
  <si>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</si>
  <si>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</si>
  <si>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</si>
  <si>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</si>
  <si>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</si>
  <si>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</si>
  <si>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</si>
  <si>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</si>
  <si>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</si>
  <si>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</si>
  <si>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</si>
  <si>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</si>
  <si>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</si>
  <si>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</si>
  <si>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</si>
  <si>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</si>
  <si>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</si>
  <si>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</si>
  <si>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</si>
  <si>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</si>
  <si>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</si>
  <si>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</si>
  <si>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</si>
  <si>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</si>
  <si>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</si>
  <si>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</si>
  <si>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</si>
  <si>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</si>
  <si>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</si>
  <si>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</si>
  <si>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</si>
  <si>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</si>
  <si>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</si>
  <si>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</si>
  <si>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</si>
  <si>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</si>
  <si>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</si>
  <si>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</si>
  <si>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</si>
  <si>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</si>
  <si>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</si>
  <si>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</si>
  <si>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</si>
  <si>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</si>
  <si>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</si>
  <si>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</si>
  <si>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</si>
  <si>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</si>
  <si>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</si>
  <si>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</si>
  <si>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</si>
  <si>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</si>
  <si>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</si>
  <si>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</si>
  <si>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</si>
  <si>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</si>
  <si>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</si>
  <si>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</si>
  <si>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</si>
  <si>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</si>
  <si>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</si>
  <si>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</si>
  <si>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</si>
  <si>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</si>
  <si>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</si>
  <si>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</si>
  <si>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</si>
  <si>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</si>
  <si>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</si>
  <si>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</si>
  <si>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</si>
  <si>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</si>
  <si>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</si>
  <si>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</si>
  <si>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</si>
  <si>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</si>
  <si>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</si>
  <si>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</si>
  <si>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</si>
  <si>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</si>
  <si>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</si>
  <si>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</si>
  <si>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</si>
  <si>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</si>
  <si>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</si>
  <si>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</si>
  <si>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</si>
  <si>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</si>
  <si>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</si>
  <si>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</si>
  <si>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</si>
  <si>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</si>
  <si>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</si>
  <si>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</si>
  <si>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</si>
  <si>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</si>
  <si>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</si>
  <si>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</si>
  <si>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</si>
  <si>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</si>
  <si>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</si>
  <si>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</si>
  <si>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</si>
  <si>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</si>
  <si>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</si>
  <si>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</si>
  <si>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</si>
  <si>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</si>
  <si>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</si>
  <si>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</si>
  <si>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</si>
  <si>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</si>
  <si>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</si>
  <si>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</si>
  <si>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</si>
  <si>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</si>
  <si>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</si>
  <si>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</si>
  <si>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</si>
  <si>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</si>
  <si>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</si>
  <si>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</si>
  <si>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</si>
  <si>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</si>
  <si>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</si>
  <si>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</si>
  <si>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</si>
  <si>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</si>
  <si>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</si>
  <si>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</si>
  <si>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</si>
  <si>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</si>
  <si>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</si>
  <si>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</si>
  <si>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</si>
  <si>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</si>
  <si>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</si>
  <si>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</si>
  <si>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</si>
  <si>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</si>
  <si>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</si>
  <si>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</si>
  <si>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</si>
  <si>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</si>
  <si>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</si>
  <si>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</si>
  <si>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</si>
  <si>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</si>
  <si>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</si>
  <si>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</si>
  <si>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</si>
  <si>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</si>
  <si>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</si>
  <si>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</si>
  <si>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</si>
  <si>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</si>
  <si>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</si>
  <si>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</si>
  <si>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</si>
  <si>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</si>
  <si>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</si>
  <si>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</si>
  <si>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</si>
  <si>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</si>
  <si>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</si>
  <si>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</si>
  <si>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</si>
  <si>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</si>
  <si>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</si>
  <si>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</si>
  <si>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</si>
  <si>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</si>
  <si>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</si>
  <si>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</si>
  <si>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</si>
  <si>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</si>
  <si>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</si>
  <si>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</si>
  <si>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</si>
  <si>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</si>
  <si>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</si>
  <si>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</si>
  <si>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</si>
  <si>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</si>
  <si>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</si>
  <si>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</si>
  <si>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</si>
  <si>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</si>
  <si>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</si>
  <si>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</si>
  <si>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</si>
  <si>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</si>
  <si>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</si>
  <si>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</si>
  <si>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</si>
  <si>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</si>
  <si>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</si>
  <si>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</si>
  <si>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</si>
  <si>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</si>
  <si>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</si>
  <si>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</si>
  <si>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</si>
  <si>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</si>
  <si>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</si>
  <si>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</si>
  <si>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</si>
  <si>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</si>
  <si>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</si>
  <si>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</si>
  <si>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</si>
  <si>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</si>
  <si>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</si>
  <si>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</si>
  <si>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</si>
  <si>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</si>
  <si>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</si>
  <si>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</si>
  <si>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</si>
  <si>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</si>
  <si>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</si>
  <si>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</si>
  <si>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</si>
  <si>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</si>
  <si>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</si>
  <si>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</si>
  <si>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</si>
  <si>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</si>
  <si>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</si>
  <si>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</si>
  <si>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</si>
  <si>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</si>
  <si>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</si>
  <si>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</si>
  <si>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</si>
  <si>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</si>
  <si>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</si>
  <si>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</si>
  <si>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</si>
  <si>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</si>
  <si>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</si>
  <si>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</si>
  <si>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</si>
  <si>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</si>
  <si>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</si>
  <si>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</si>
  <si>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</si>
  <si>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</si>
  <si>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</si>
  <si>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</si>
  <si>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</si>
  <si>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</si>
  <si>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</si>
  <si>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</si>
  <si>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</si>
  <si>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</si>
  <si>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</si>
  <si>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</si>
  <si>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</si>
  <si>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</si>
  <si>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</si>
  <si>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</si>
  <si>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</si>
  <si>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</si>
  <si>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</si>
  <si>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</si>
  <si>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</si>
  <si>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</si>
  <si>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</si>
  <si>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</si>
  <si>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</si>
  <si>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</si>
  <si>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</si>
  <si>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</si>
  <si>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</si>
  <si>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</si>
  <si>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</si>
  <si>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</si>
  <si>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</si>
  <si>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</si>
  <si>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</si>
  <si>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</si>
  <si>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</si>
  <si>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</si>
  <si>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</si>
  <si>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</si>
  <si>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</si>
  <si>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</si>
  <si>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</si>
  <si>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</si>
  <si>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</si>
  <si>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</si>
  <si>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</si>
  <si>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</si>
  <si>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</si>
  <si>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</si>
  <si>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</si>
  <si>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</si>
  <si>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</si>
  <si>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</si>
  <si>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</si>
  <si>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</si>
  <si>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</si>
  <si>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</si>
  <si>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</si>
  <si>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</si>
  <si>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</si>
  <si>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</si>
  <si>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</si>
  <si>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</si>
  <si>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</si>
  <si>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</si>
  <si>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</si>
  <si>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</si>
  <si>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</si>
  <si>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</si>
  <si>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</si>
  <si>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</si>
  <si>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</si>
  <si>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</si>
  <si>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</si>
  <si>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</si>
  <si>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</si>
  <si>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</si>
  <si>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</si>
  <si>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</si>
  <si>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</si>
  <si>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</si>
  <si>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</si>
  <si>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</si>
  <si>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</si>
  <si>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</si>
  <si>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</si>
  <si>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</si>
  <si>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</si>
  <si>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</si>
  <si>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</si>
  <si>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</si>
  <si>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</si>
  <si>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</si>
  <si>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</si>
  <si>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</si>
  <si>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</si>
  <si>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</si>
  <si>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</si>
  <si>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</si>
  <si>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</si>
  <si>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</si>
  <si>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</si>
  <si>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</si>
  <si>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</si>
  <si>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</si>
  <si>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</si>
  <si>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</si>
  <si>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</si>
  <si>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</si>
  <si>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</si>
  <si>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</si>
  <si>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</si>
  <si>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</si>
  <si>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</si>
  <si>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</si>
  <si>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</si>
  <si>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</si>
  <si>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</si>
  <si>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</si>
  <si>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</si>
  <si>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</si>
  <si>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</si>
  <si>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</si>
  <si>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</si>
  <si>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</si>
  <si>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</si>
  <si>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</si>
  <si>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</si>
  <si>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</si>
  <si>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</si>
  <si>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</si>
  <si>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</si>
  <si>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</si>
  <si>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</si>
  <si>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</si>
  <si>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</si>
  <si>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</si>
  <si>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</si>
  <si>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</si>
  <si>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</si>
  <si>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</si>
  <si>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</si>
  <si>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</si>
  <si>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</si>
  <si>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</si>
  <si>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</si>
  <si>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</si>
  <si>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</si>
  <si>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</si>
  <si>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</si>
  <si>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</si>
  <si>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</si>
  <si>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</si>
  <si>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</si>
  <si>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</si>
  <si>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</si>
  <si>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</si>
  <si>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</si>
  <si>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</si>
  <si>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</si>
  <si>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</si>
  <si>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</si>
  <si>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</si>
  <si>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</si>
  <si>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</si>
  <si>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</si>
  <si>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</si>
  <si>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</si>
  <si>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</si>
  <si>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</si>
  <si>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</si>
  <si>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</si>
  <si>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</si>
  <si>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</si>
  <si>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</si>
  <si>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</si>
  <si>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</si>
  <si>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</si>
  <si>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</si>
  <si>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</si>
  <si>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</si>
  <si>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</si>
  <si>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</si>
  <si>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</si>
  <si>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</si>
  <si>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</si>
  <si>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</si>
  <si>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</si>
  <si>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</si>
  <si>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</si>
  <si>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</si>
  <si>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</si>
  <si>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</si>
  <si>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</si>
  <si>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</si>
  <si>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</si>
  <si>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</si>
  <si>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</si>
  <si>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</si>
  <si>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</si>
  <si>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</si>
  <si>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</si>
  <si>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</si>
  <si>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</si>
  <si>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</si>
  <si>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</si>
  <si>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</si>
  <si>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</si>
  <si>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</si>
  <si>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</si>
  <si>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</si>
  <si>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</si>
  <si>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</si>
  <si>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</si>
  <si>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</si>
  <si>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</si>
  <si>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</si>
  <si>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</si>
  <si>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</si>
  <si>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</si>
  <si>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</si>
  <si>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</si>
  <si>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</si>
  <si>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</si>
  <si>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</si>
  <si>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</si>
  <si>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</si>
  <si>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</si>
  <si>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</si>
  <si>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</si>
  <si>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</si>
  <si>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</si>
  <si>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</si>
  <si>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</si>
  <si>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</si>
  <si>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</si>
  <si>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</si>
  <si>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</si>
  <si>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</si>
  <si>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</si>
  <si>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</si>
  <si>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</si>
  <si>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</si>
  <si>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</si>
  <si>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</si>
  <si>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</si>
  <si>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</si>
  <si>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</si>
  <si>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</si>
  <si>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</si>
  <si>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</si>
  <si>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</si>
  <si>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</si>
  <si>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</si>
  <si>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</si>
  <si>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</si>
  <si>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</si>
  <si>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</si>
  <si>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</si>
  <si>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</si>
  <si>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</si>
  <si>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</si>
  <si>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</si>
  <si>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</si>
  <si>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</si>
  <si>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</si>
  <si>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</si>
  <si>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</si>
  <si>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</si>
  <si>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</si>
  <si>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</si>
  <si>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</si>
  <si>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</si>
  <si>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</si>
  <si>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</si>
  <si>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</si>
  <si>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</si>
  <si>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</si>
  <si>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</si>
  <si>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</si>
  <si>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</si>
  <si>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</si>
  <si>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</si>
  <si>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</si>
  <si>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</si>
  <si>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</si>
  <si>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</si>
  <si>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</si>
  <si>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</si>
  <si>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</si>
  <si>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</si>
  <si>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</si>
  <si>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</si>
  <si>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</si>
  <si>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</si>
  <si>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</si>
  <si>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</si>
  <si>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</si>
  <si>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</si>
  <si>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</si>
  <si>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</si>
  <si>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</si>
  <si>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</si>
  <si>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</si>
  <si>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</si>
  <si>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</si>
  <si>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</si>
  <si>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</si>
  <si>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</si>
  <si>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</si>
  <si>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</si>
  <si>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</si>
  <si>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</si>
  <si>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</si>
  <si>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</si>
  <si>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</si>
  <si>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</si>
  <si>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</si>
  <si>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</si>
  <si>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</si>
  <si>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</si>
  <si>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</si>
  <si>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</si>
  <si>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</si>
  <si>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</si>
  <si>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</si>
  <si>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</si>
  <si>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</si>
  <si>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</si>
  <si>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</si>
  <si>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</si>
  <si>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</si>
  <si>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</si>
  <si>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</si>
  <si>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</si>
  <si>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</si>
  <si>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</si>
  <si>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</si>
  <si>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</si>
  <si>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</si>
  <si>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</si>
  <si>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</si>
  <si>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</si>
  <si>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</si>
  <si>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</si>
  <si>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</si>
  <si>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</si>
  <si>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</si>
  <si>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</si>
  <si>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</si>
  <si>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</si>
  <si>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</si>
  <si>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</si>
  <si>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</si>
  <si>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</si>
  <si>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</si>
  <si>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</si>
  <si>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</si>
  <si>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</si>
  <si>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</si>
  <si>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</si>
  <si>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</si>
  <si>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</si>
  <si>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</si>
  <si>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</si>
  <si>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</si>
  <si>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</si>
  <si>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</si>
  <si>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</si>
  <si>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</si>
  <si>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</si>
  <si>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</si>
  <si>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</si>
  <si>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</si>
  <si>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</si>
  <si>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</si>
  <si>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</si>
  <si>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</si>
  <si>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</si>
  <si>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</si>
  <si>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</si>
  <si>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</si>
  <si>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</si>
  <si>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</si>
  <si>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</si>
  <si>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</si>
  <si>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</si>
  <si>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</si>
  <si>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</si>
  <si>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</si>
  <si>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</si>
  <si>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</si>
  <si>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</si>
  <si>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</si>
  <si>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</si>
  <si>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</si>
  <si>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</si>
  <si>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</si>
  <si>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</si>
  <si>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</si>
  <si>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</si>
  <si>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</si>
  <si>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</si>
  <si>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</si>
  <si>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</si>
  <si>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</si>
  <si>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</si>
  <si>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</si>
  <si>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</si>
  <si>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</si>
  <si>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</si>
  <si>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</si>
  <si>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</si>
  <si>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</si>
  <si>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</si>
  <si>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</si>
  <si>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</si>
  <si>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</si>
  <si>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</si>
  <si>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</si>
  <si>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</si>
  <si>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</si>
  <si>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</si>
  <si>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</si>
  <si>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</si>
  <si>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</si>
  <si>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</si>
  <si>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</si>
  <si>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</si>
  <si>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</si>
  <si>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</si>
  <si>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</si>
  <si>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</si>
  <si>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</si>
  <si>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</si>
  <si>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</si>
  <si>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</si>
  <si>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</si>
  <si>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</si>
  <si>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</si>
  <si>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</si>
  <si>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</si>
  <si>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</si>
  <si>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</si>
  <si>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</si>
  <si>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</si>
  <si>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</si>
  <si>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</si>
  <si>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</si>
  <si>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</si>
  <si>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</si>
  <si>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</si>
  <si>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</si>
  <si>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</si>
  <si>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</si>
  <si>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</si>
  <si>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</si>
  <si>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</si>
  <si>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</si>
  <si>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</si>
  <si>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</si>
  <si>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</si>
  <si>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</si>
  <si>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</si>
  <si>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</si>
  <si>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</si>
  <si>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</si>
  <si>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</si>
  <si>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</si>
  <si>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</si>
  <si>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</si>
  <si>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</si>
  <si>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</si>
  <si>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</si>
  <si>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</si>
  <si>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</si>
  <si>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</si>
  <si>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</si>
  <si>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</si>
  <si>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</si>
  <si>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</si>
  <si>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</si>
  <si>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</si>
  <si>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</si>
  <si>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</si>
  <si>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</si>
  <si>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</si>
  <si>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</si>
  <si>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</si>
  <si>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</si>
  <si>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</si>
  <si>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</si>
  <si>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</si>
  <si>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</si>
  <si>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</si>
  <si>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</si>
  <si>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</si>
  <si>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</si>
  <si>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</si>
  <si>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</si>
  <si>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</si>
  <si>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</si>
  <si>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</si>
  <si>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</si>
  <si>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</si>
  <si>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</si>
  <si>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</si>
  <si>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</si>
  <si>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</si>
  <si>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</si>
  <si>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</si>
  <si>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</si>
  <si>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</si>
  <si>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</si>
  <si>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</si>
  <si>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</si>
  <si>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</si>
  <si>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</si>
  <si>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</si>
  <si>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</si>
  <si>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</si>
  <si>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</si>
  <si>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</si>
  <si>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</si>
  <si>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</si>
  <si>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</si>
  <si>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</si>
  <si>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</si>
  <si>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</si>
  <si>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</si>
  <si>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</si>
  <si>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</si>
  <si>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</si>
  <si>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</si>
  <si>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</si>
  <si>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</si>
  <si>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</si>
  <si>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</si>
  <si>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</si>
  <si>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</si>
  <si>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</si>
  <si>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</si>
  <si>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</si>
  <si>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</si>
  <si>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</si>
  <si>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</si>
  <si>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</si>
  <si>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</si>
  <si>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</si>
  <si>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</si>
  <si>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</si>
  <si>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</si>
  <si>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</si>
  <si>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</si>
  <si>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</si>
  <si>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</si>
  <si>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</si>
  <si>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</si>
  <si>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</si>
  <si>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</si>
  <si>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</si>
  <si>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</si>
  <si>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</si>
  <si>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</si>
  <si>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</si>
  <si>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</si>
  <si>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</si>
  <si>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</si>
  <si>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</si>
  <si>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</si>
  <si>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</si>
  <si>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</si>
  <si>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</si>
  <si>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</si>
  <si>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</si>
  <si>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</si>
  <si>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</si>
  <si>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</si>
  <si>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</si>
  <si>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</si>
  <si>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</si>
  <si>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</si>
  <si>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</si>
  <si>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</si>
  <si>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</si>
  <si>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</si>
  <si>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</si>
  <si>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</si>
  <si>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</si>
  <si>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</si>
  <si>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</si>
  <si>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</si>
  <si>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</si>
  <si>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</si>
  <si>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</si>
  <si>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</si>
  <si>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</si>
  <si>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</si>
  <si>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</si>
  <si>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</si>
  <si>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</si>
  <si>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</si>
  <si>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</si>
  <si>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</si>
  <si>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</si>
  <si>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</si>
  <si>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</si>
  <si>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</si>
  <si>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</si>
  <si>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</si>
  <si>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</si>
  <si>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</si>
  <si>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</si>
  <si>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</si>
  <si>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</si>
  <si>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</si>
  <si>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</si>
  <si>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</si>
  <si>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</si>
  <si>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</si>
  <si>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</si>
  <si>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</si>
  <si>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</si>
  <si>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</si>
  <si>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</si>
  <si>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</si>
  <si>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</si>
  <si>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</si>
  <si>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</si>
  <si>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</si>
  <si>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</si>
  <si>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</si>
  <si>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</si>
  <si>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</si>
  <si>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</si>
  <si>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</si>
  <si>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</si>
  <si>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</si>
  <si>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</si>
  <si>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</si>
  <si>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</si>
  <si>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</si>
  <si>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</si>
  <si>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</si>
  <si>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</si>
  <si>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</si>
  <si>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</si>
  <si>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</si>
  <si>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</si>
  <si>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</si>
  <si>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</si>
  <si>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</si>
  <si>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</si>
  <si>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</si>
  <si>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</si>
  <si>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</si>
  <si>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</si>
  <si>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</si>
  <si>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</si>
  <si>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</si>
  <si>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</si>
  <si>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</si>
  <si>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</si>
  <si>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</si>
  <si>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</si>
  <si>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</si>
  <si>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</si>
  <si>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</si>
  <si>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</si>
  <si>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</si>
  <si>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</si>
  <si>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</si>
  <si>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</si>
  <si>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</si>
  <si>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</si>
  <si>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</si>
  <si>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</si>
  <si>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</si>
  <si>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</si>
  <si>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</si>
  <si>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</si>
  <si>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</si>
  <si>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</si>
  <si>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</si>
  <si>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</si>
  <si>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</si>
  <si>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</si>
  <si>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</si>
  <si>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</si>
  <si>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</si>
  <si>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</si>
  <si>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</si>
  <si>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</si>
  <si>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</si>
  <si>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</si>
  <si>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</si>
  <si>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</si>
  <si>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</si>
  <si>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</si>
  <si>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</si>
  <si>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</si>
  <si>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</si>
  <si>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</si>
  <si>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</si>
  <si>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</si>
  <si>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</si>
  <si>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</si>
  <si>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</si>
  <si>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</si>
  <si>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</si>
  <si>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</si>
  <si>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</si>
  <si>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</si>
  <si>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</si>
  <si>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</si>
  <si>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</si>
  <si>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</si>
  <si>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</si>
  <si>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</si>
  <si>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</si>
  <si>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</si>
  <si>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</si>
  <si>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</si>
  <si>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</si>
  <si>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</si>
  <si>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</si>
  <si>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</si>
  <si>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</si>
  <si>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</si>
  <si>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</si>
  <si>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</si>
  <si>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</si>
  <si>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</si>
  <si>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</si>
  <si>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</si>
  <si>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</si>
  <si>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</si>
  <si>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</si>
  <si>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</si>
  <si>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</si>
  <si>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</si>
  <si>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</si>
  <si>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</si>
  <si>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</si>
  <si>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</si>
  <si>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</si>
  <si>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</si>
  <si>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</si>
  <si>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</si>
  <si>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</si>
  <si>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</si>
  <si>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</si>
  <si>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</si>
  <si>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</si>
  <si>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</si>
  <si>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</si>
  <si>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</si>
  <si>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</si>
  <si>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</si>
  <si>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</si>
  <si>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</si>
  <si>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</si>
  <si>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</si>
  <si>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</si>
  <si>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</si>
  <si>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</si>
  <si>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</si>
  <si>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</si>
  <si>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</si>
  <si>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</si>
  <si>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</si>
  <si>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</si>
  <si>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</si>
  <si>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</si>
  <si>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</si>
  <si>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</si>
  <si>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</si>
  <si>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</si>
  <si>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</si>
  <si>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</si>
  <si>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</si>
  <si>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</si>
  <si>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</si>
  <si>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</si>
  <si>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</si>
  <si>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</si>
  <si>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</si>
  <si>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</si>
  <si>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</si>
  <si>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</si>
  <si>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</si>
  <si>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</si>
  <si>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</si>
  <si>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</si>
  <si>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</si>
  <si>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</si>
  <si>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</si>
  <si>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</si>
  <si>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</si>
  <si>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</si>
  <si>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</si>
  <si>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</si>
  <si>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</si>
  <si>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</si>
  <si>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</si>
  <si>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</si>
  <si>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</si>
  <si>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</si>
  <si>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</si>
  <si>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</si>
  <si>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</si>
  <si>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</si>
  <si>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</si>
  <si>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</si>
  <si>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</si>
  <si>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</si>
  <si>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</si>
  <si>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</si>
  <si>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</si>
  <si>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</si>
  <si>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</si>
  <si>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</si>
  <si>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</si>
  <si>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</si>
  <si>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</si>
  <si>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</si>
  <si>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</si>
  <si>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</si>
  <si>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</si>
  <si>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</si>
  <si>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</si>
  <si>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</si>
  <si>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</si>
  <si>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</si>
  <si>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</si>
  <si>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</si>
  <si>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</si>
  <si>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</si>
  <si>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</si>
  <si>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</si>
  <si>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</si>
  <si>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</si>
  <si>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</si>
  <si>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</si>
  <si>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</si>
  <si>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</si>
  <si>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</si>
  <si>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</si>
  <si>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</si>
  <si>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</si>
  <si>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</si>
  <si>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</si>
  <si>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</si>
  <si>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</si>
  <si>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</si>
  <si>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</si>
  <si>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</si>
  <si>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</si>
  <si>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</si>
  <si>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</si>
  <si>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</si>
  <si>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</si>
  <si>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</si>
  <si>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</si>
  <si>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</si>
  <si>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</si>
  <si>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</si>
  <si>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</si>
  <si>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</si>
  <si>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</si>
  <si>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</si>
  <si>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</si>
  <si>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</si>
  <si>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</si>
  <si>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</si>
  <si>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</si>
  <si>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</si>
  <si>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</si>
  <si>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</si>
  <si>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</si>
  <si>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</si>
  <si>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</si>
  <si>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</si>
  <si>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</si>
  <si>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</si>
  <si>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</si>
  <si>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</si>
  <si>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</si>
  <si>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</si>
  <si>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</si>
  <si>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</si>
  <si>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</si>
  <si>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</si>
  <si>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</si>
  <si>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</si>
  <si>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</si>
  <si>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</si>
  <si>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</si>
  <si>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</si>
  <si>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</si>
  <si>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</si>
  <si>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</si>
  <si>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</si>
  <si>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</si>
  <si>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</si>
  <si>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</si>
  <si>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</si>
  <si>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</si>
  <si>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</si>
  <si>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</si>
  <si>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</si>
  <si>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</si>
  <si>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</si>
  <si>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</si>
  <si>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</si>
  <si>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</si>
  <si>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</si>
  <si>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</si>
  <si>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</si>
  <si>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</si>
  <si>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</si>
  <si>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</si>
  <si>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</si>
  <si>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</si>
  <si>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</si>
  <si>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</si>
  <si>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</si>
  <si>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</si>
  <si>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</si>
  <si>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</si>
  <si>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</si>
  <si>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</si>
  <si>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</si>
  <si>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</si>
  <si>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</si>
  <si>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</si>
  <si>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</si>
  <si>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</si>
  <si>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</si>
  <si>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</si>
  <si>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</si>
  <si>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</si>
  <si>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</si>
  <si>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</si>
  <si>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</si>
  <si>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</si>
  <si>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</si>
  <si>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</si>
  <si>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</si>
  <si>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</si>
  <si>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</si>
  <si>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</si>
  <si>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</si>
  <si>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</si>
  <si>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</si>
  <si>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</si>
  <si>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</si>
  <si>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</si>
  <si>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</si>
  <si>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</si>
  <si>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</si>
  <si>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</si>
  <si>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</si>
  <si>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</si>
  <si>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</si>
  <si>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</si>
  <si>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</si>
  <si>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</si>
  <si>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</si>
  <si>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</si>
  <si>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</si>
  <si>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</si>
  <si>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</si>
  <si>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</si>
  <si>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</si>
  <si>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</si>
  <si>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</si>
  <si>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</si>
  <si>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</si>
  <si>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</si>
  <si>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</si>
  <si>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</si>
  <si>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</si>
  <si>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</si>
  <si>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</si>
  <si>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</si>
  <si>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</si>
  <si>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</si>
  <si>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</si>
  <si>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</si>
  <si>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</si>
  <si>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</si>
  <si>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</si>
  <si>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</si>
  <si>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</si>
  <si>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</si>
  <si>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</si>
  <si>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</si>
  <si>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</si>
  <si>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</si>
  <si>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</si>
  <si>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</si>
  <si>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</si>
  <si>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</si>
  <si>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</si>
  <si>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</si>
  <si>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</si>
  <si>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</si>
  <si>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</si>
  <si>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</si>
  <si>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</si>
  <si>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</si>
  <si>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</si>
  <si>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</si>
  <si>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</si>
  <si>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</si>
  <si>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</si>
  <si>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</si>
  <si>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</si>
  <si>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</si>
  <si>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</si>
  <si>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</si>
  <si>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</si>
  <si>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</si>
  <si>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</si>
  <si>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</si>
  <si>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</si>
  <si>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</si>
  <si>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</si>
  <si>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</si>
  <si>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</si>
  <si>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</si>
  <si>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</si>
  <si>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</si>
  <si>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</si>
  <si>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</si>
  <si>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</si>
  <si>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</si>
  <si>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</si>
  <si>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</si>
  <si>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</si>
  <si>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</si>
  <si>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</si>
  <si>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</si>
  <si>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</si>
  <si>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</si>
  <si>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</si>
  <si>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</si>
  <si>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</si>
  <si>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</si>
  <si>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</si>
  <si>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</si>
  <si>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</si>
  <si>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</si>
  <si>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</si>
  <si>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</si>
  <si>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</si>
  <si>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</si>
  <si>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</si>
  <si>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</si>
  <si>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</si>
  <si>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</si>
  <si>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</si>
  <si>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</si>
  <si>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</si>
  <si>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</si>
  <si>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</si>
  <si>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</si>
  <si>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</si>
  <si>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</si>
  <si>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</si>
  <si>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</si>
  <si>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</si>
  <si>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</si>
  <si>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</si>
  <si>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</si>
  <si>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</si>
  <si>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</si>
  <si>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</si>
  <si>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</si>
  <si>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</si>
  <si>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</si>
  <si>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</si>
  <si>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</si>
  <si>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</si>
  <si>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</si>
  <si>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</si>
  <si>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</si>
  <si>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</si>
  <si>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</si>
  <si>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</si>
  <si>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</si>
  <si>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</si>
  <si>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</si>
  <si>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</si>
  <si>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</si>
  <si>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</si>
  <si>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</si>
  <si>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</si>
  <si>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</si>
  <si>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</si>
  <si>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</si>
  <si>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</si>
  <si>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</si>
  <si>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</si>
  <si>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</si>
  <si>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</si>
  <si>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</si>
  <si>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</si>
  <si>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</si>
  <si>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</si>
  <si>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</si>
  <si>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</si>
  <si>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</si>
  <si>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</si>
  <si>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</si>
  <si>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</si>
  <si>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</si>
  <si>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</si>
  <si>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</si>
  <si>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</si>
  <si>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</si>
  <si>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</si>
  <si>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</si>
  <si>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</si>
  <si>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</si>
  <si>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</si>
  <si>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</si>
  <si>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</si>
  <si>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</si>
  <si>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</si>
  <si>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</si>
  <si>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</si>
  <si>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</si>
  <si>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</si>
  <si>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</si>
  <si>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</si>
  <si>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</si>
  <si>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</si>
  <si>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</si>
  <si>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</si>
  <si>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</si>
  <si>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</si>
  <si>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</si>
  <si>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</si>
  <si>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</si>
  <si>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</si>
  <si>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</si>
  <si>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</si>
  <si>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</si>
  <si>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</si>
  <si>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</si>
  <si>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</si>
  <si>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</si>
  <si>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</si>
  <si>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</si>
  <si>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</si>
  <si>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</si>
  <si>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</si>
  <si>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</si>
  <si>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</si>
  <si>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</si>
  <si>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</si>
  <si>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</si>
  <si>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</si>
  <si>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</si>
  <si>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</si>
  <si>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</si>
  <si>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</si>
  <si>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</si>
  <si>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</si>
  <si>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</si>
  <si>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</si>
  <si>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</si>
  <si>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</si>
  <si>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</si>
  <si>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</si>
  <si>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</si>
  <si>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</si>
  <si>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</si>
  <si>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</si>
  <si>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</si>
  <si>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</si>
  <si>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</si>
  <si>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</si>
  <si>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</si>
  <si>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</si>
  <si>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</si>
  <si>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</si>
  <si>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</si>
  <si>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</si>
  <si>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</si>
  <si>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</si>
  <si>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</si>
  <si>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</si>
  <si>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</si>
  <si>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</si>
  <si>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</si>
  <si>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</si>
  <si>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</si>
  <si>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</si>
  <si>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</si>
  <si>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</si>
  <si>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</si>
  <si>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</si>
  <si>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</si>
  <si>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</si>
  <si>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</si>
  <si>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</si>
  <si>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</si>
  <si>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</si>
  <si>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</si>
  <si>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</si>
  <si>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</si>
  <si>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</si>
  <si>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</si>
  <si>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</si>
  <si>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</si>
  <si>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</si>
  <si>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</si>
  <si>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</si>
  <si>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</si>
  <si>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</si>
  <si>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</si>
  <si>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</si>
  <si>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</si>
  <si>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</si>
  <si>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</si>
  <si>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</si>
  <si>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</si>
  <si>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</si>
  <si>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</si>
  <si>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</si>
  <si>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</si>
  <si>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</si>
  <si>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</si>
  <si>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</si>
  <si>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</si>
  <si>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</si>
  <si>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</si>
  <si>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</si>
  <si>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</si>
  <si>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</si>
  <si>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</si>
  <si>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</si>
  <si>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</si>
  <si>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</si>
  <si>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</si>
  <si>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</si>
  <si>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</si>
  <si>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</si>
  <si>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</si>
  <si>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</si>
  <si>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</si>
  <si>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</si>
  <si>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</si>
  <si>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</si>
  <si>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</si>
  <si>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</si>
  <si>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</si>
  <si>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</si>
  <si>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</si>
  <si>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</si>
  <si>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</si>
  <si>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</si>
  <si>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</si>
  <si>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</si>
  <si>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</si>
  <si>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</si>
  <si>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</si>
  <si>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</si>
  <si>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</si>
  <si>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</si>
  <si>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</si>
  <si>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</si>
  <si>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</si>
  <si>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</si>
  <si>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</si>
  <si>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</si>
  <si>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</si>
  <si>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</si>
  <si>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</si>
  <si>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</si>
  <si>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</si>
  <si>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</si>
  <si>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</si>
  <si>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</si>
  <si>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</si>
  <si>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</si>
  <si>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</si>
  <si>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</si>
  <si>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</si>
  <si>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</si>
  <si>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</si>
  <si>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</si>
  <si>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</si>
  <si>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</si>
  <si>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</si>
  <si>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</si>
  <si>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</si>
  <si>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</si>
  <si>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</si>
  <si>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</si>
  <si>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</si>
  <si>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</si>
  <si>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</si>
  <si>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</si>
  <si>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</si>
  <si>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</si>
  <si>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</si>
  <si>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</si>
  <si>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</si>
  <si>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</si>
  <si>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</si>
  <si>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</si>
  <si>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</si>
  <si>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</si>
  <si>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</si>
  <si>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</si>
  <si>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</si>
  <si>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</si>
  <si>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</si>
  <si>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</si>
  <si>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</si>
  <si>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</si>
  <si>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</si>
  <si>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</si>
  <si>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</si>
  <si>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</si>
  <si>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</si>
  <si>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</si>
  <si>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</si>
  <si>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</si>
  <si>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</si>
  <si>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</si>
  <si>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</si>
  <si>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</si>
  <si>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</si>
  <si>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</si>
  <si>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</si>
  <si>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</si>
  <si>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</si>
  <si>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</si>
  <si>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</si>
  <si>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</si>
  <si>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</si>
  <si>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</si>
  <si>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</si>
  <si>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</si>
  <si>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</si>
  <si>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</si>
  <si>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</si>
  <si>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</si>
  <si>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</si>
  <si>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</si>
  <si>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</si>
  <si>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</si>
  <si>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</si>
  <si>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</si>
  <si>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</si>
  <si>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</si>
  <si>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</si>
  <si>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</si>
  <si>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</si>
  <si>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</si>
  <si>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</si>
  <si>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</si>
  <si>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</si>
  <si>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</si>
  <si>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</si>
  <si>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</si>
  <si>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</si>
  <si>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</si>
  <si>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</si>
  <si>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</si>
  <si>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</si>
  <si>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</si>
  <si>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</si>
  <si>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</si>
  <si>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</si>
  <si>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</si>
  <si>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</si>
  <si>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</si>
  <si>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</si>
  <si>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</si>
  <si>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</si>
  <si>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</si>
  <si>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</si>
  <si>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</si>
  <si>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</si>
  <si>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</si>
  <si>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</si>
  <si>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</si>
  <si>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</si>
  <si>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</si>
  <si>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</si>
  <si>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</si>
  <si>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</si>
  <si>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</si>
  <si>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</si>
  <si>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</si>
  <si>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</si>
  <si>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</si>
  <si>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</si>
  <si>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</si>
  <si>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</si>
  <si>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</si>
  <si>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</si>
  <si>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</si>
  <si>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</si>
  <si>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</si>
  <si>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</si>
  <si>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</si>
  <si>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</si>
  <si>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</si>
  <si>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</si>
  <si>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</si>
  <si>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</si>
  <si>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</si>
  <si>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</si>
  <si>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</si>
  <si>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</si>
  <si>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</si>
  <si>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</si>
  <si>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</si>
  <si>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</si>
  <si>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</si>
  <si>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</si>
  <si>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</si>
  <si>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</si>
  <si>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</si>
  <si>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</si>
  <si>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</si>
  <si>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</si>
  <si>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</si>
  <si>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</si>
  <si>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</si>
  <si>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</si>
  <si>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</si>
  <si>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</si>
  <si>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</si>
  <si>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</si>
  <si>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</si>
  <si>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</si>
  <si>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</si>
  <si>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</si>
  <si>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</si>
  <si>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</si>
  <si>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</si>
  <si>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</si>
  <si>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</si>
  <si>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</si>
  <si>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</si>
  <si>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</si>
  <si>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</si>
  <si>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</si>
  <si>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</si>
  <si>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</si>
  <si>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</si>
  <si>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</si>
  <si>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</si>
  <si>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</si>
  <si>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</si>
  <si>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</si>
  <si>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</si>
  <si>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</si>
  <si>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</si>
  <si>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</si>
  <si>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</si>
  <si>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</si>
  <si>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</si>
  <si>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</si>
  <si>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</si>
  <si>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</si>
  <si>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</si>
  <si>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</si>
  <si>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</si>
  <si>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</si>
  <si>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</si>
  <si>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</si>
  <si>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</si>
  <si>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</si>
  <si>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</si>
  <si>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</si>
  <si>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</si>
  <si>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</si>
  <si>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</si>
  <si>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</si>
  <si>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</si>
  <si>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</si>
  <si>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</si>
  <si>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</si>
  <si>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</si>
  <si>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</si>
  <si>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</si>
  <si>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</si>
  <si>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</si>
  <si>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</si>
  <si>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</si>
  <si>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</si>
  <si>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</si>
  <si>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</si>
  <si>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</si>
  <si>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</si>
  <si>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</si>
  <si>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</si>
  <si>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</si>
  <si>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</si>
  <si>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</si>
  <si>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</si>
  <si>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</si>
  <si>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</si>
  <si>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</si>
  <si>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</si>
  <si>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</si>
  <si>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</si>
  <si>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</si>
  <si>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</si>
  <si>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</si>
  <si>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</si>
  <si>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</si>
  <si>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</si>
  <si>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</si>
  <si>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</si>
  <si>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</si>
  <si>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</si>
  <si>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</si>
  <si>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</si>
  <si>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</si>
  <si>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</si>
  <si>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</si>
  <si>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</si>
  <si>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</si>
  <si>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</si>
  <si>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</si>
  <si>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</si>
  <si>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</si>
  <si>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</si>
  <si>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</si>
  <si>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</si>
  <si>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</si>
  <si>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</si>
  <si>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</si>
  <si>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</si>
  <si>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</si>
  <si>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</si>
  <si>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</si>
  <si>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</si>
  <si>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</si>
  <si>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</si>
  <si>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</si>
  <si>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</si>
  <si>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</si>
  <si>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</si>
  <si>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</si>
  <si>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</si>
  <si>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</si>
  <si>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</si>
  <si>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</si>
  <si>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</si>
  <si>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</si>
  <si>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</si>
  <si>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</si>
  <si>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</si>
  <si>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</si>
  <si>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</si>
  <si>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</si>
  <si>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</si>
  <si>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</si>
  <si>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</si>
  <si>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</si>
  <si>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</si>
  <si>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</si>
  <si>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</si>
  <si>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</si>
  <si>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</si>
  <si>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</si>
  <si>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</si>
  <si>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</si>
  <si>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</si>
  <si>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</si>
  <si>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</si>
  <si>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</si>
  <si>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</si>
  <si>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</si>
  <si>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</si>
  <si>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</si>
  <si>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</si>
  <si>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</si>
  <si>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</si>
  <si>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</si>
  <si>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</si>
  <si>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</si>
  <si>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</si>
  <si>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</si>
  <si>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</si>
  <si>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</si>
  <si>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</si>
  <si>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</si>
  <si>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</si>
  <si>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</si>
  <si>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</si>
  <si>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</si>
  <si>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</si>
  <si>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</si>
  <si>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</si>
  <si>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</si>
  <si>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</si>
  <si>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</si>
  <si>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</si>
  <si>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</si>
  <si>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</si>
  <si>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</si>
  <si>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</si>
  <si>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</si>
  <si>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</si>
  <si>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</si>
  <si>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</si>
  <si>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</si>
  <si>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</si>
  <si>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</si>
  <si>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</si>
  <si>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</si>
  <si>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</si>
  <si>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</si>
  <si>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</si>
  <si>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</si>
  <si>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</si>
  <si>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</si>
  <si>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</si>
  <si>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</si>
  <si>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</si>
  <si>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</si>
  <si>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</si>
  <si>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</si>
  <si>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</si>
  <si>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</si>
  <si>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</si>
  <si>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</si>
  <si>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</si>
  <si>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</si>
  <si>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</si>
  <si>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</si>
  <si>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</si>
  <si>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</si>
  <si>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</si>
  <si>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</si>
  <si>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</si>
  <si>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</si>
  <si>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</si>
  <si>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</si>
  <si>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</si>
  <si>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</si>
  <si>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</si>
  <si>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</si>
  <si>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</si>
  <si>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</si>
  <si>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</si>
  <si>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</si>
  <si>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</si>
  <si>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</si>
  <si>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</si>
  <si>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</si>
  <si>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</si>
  <si>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</si>
  <si>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</si>
  <si>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</si>
  <si>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</si>
  <si>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</si>
  <si>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</si>
  <si>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</si>
  <si>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</si>
  <si>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</si>
  <si>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</si>
  <si>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</si>
  <si>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</si>
  <si>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</si>
  <si>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</si>
  <si>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</si>
  <si>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</si>
  <si>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</si>
  <si>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</si>
  <si>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</si>
  <si>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</si>
  <si>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</si>
  <si>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</si>
  <si>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</si>
  <si>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</si>
  <si>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</si>
  <si>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</si>
  <si>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</si>
  <si>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</si>
  <si>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</si>
  <si>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</si>
  <si>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</si>
  <si>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</si>
  <si>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</si>
  <si>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</si>
  <si>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</si>
  <si>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</si>
  <si>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</si>
  <si>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</si>
  <si>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</si>
  <si>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</si>
  <si>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</si>
  <si>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</si>
  <si>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</si>
  <si>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</si>
  <si>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</si>
  <si>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</si>
  <si>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</si>
  <si>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</si>
  <si>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</si>
  <si>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</si>
  <si>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</si>
  <si>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</si>
  <si>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</si>
  <si>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</si>
  <si>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</si>
  <si>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</si>
  <si>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</si>
  <si>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</si>
  <si>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</si>
  <si>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</si>
  <si>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</si>
  <si>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</si>
  <si>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</si>
  <si>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</si>
  <si>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</si>
  <si>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</si>
  <si>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</si>
  <si>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</si>
  <si>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</si>
  <si>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</si>
  <si>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</si>
  <si>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</si>
  <si>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</si>
  <si>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</si>
  <si>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</si>
  <si>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</si>
  <si>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</si>
  <si>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</si>
  <si>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</si>
  <si>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</si>
  <si>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</si>
  <si>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</si>
  <si>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</si>
  <si>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</si>
  <si>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</si>
  <si>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</si>
  <si>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</si>
  <si>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</si>
  <si>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</si>
  <si>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</si>
  <si>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</si>
  <si>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</si>
  <si>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</si>
  <si>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</si>
  <si>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</si>
  <si>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</si>
  <si>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</si>
  <si>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</si>
  <si>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</si>
  <si>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</si>
  <si>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</si>
  <si>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</si>
  <si>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</si>
  <si>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</si>
  <si>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</si>
  <si>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</si>
  <si>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</si>
  <si>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</si>
  <si>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</si>
  <si>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</si>
  <si>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</si>
  <si>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</si>
  <si>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</si>
  <si>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</si>
  <si>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</si>
  <si>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</si>
  <si>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</si>
  <si>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</si>
  <si>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</si>
  <si>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</si>
  <si>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</si>
  <si>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</si>
  <si>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</si>
  <si>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</si>
  <si>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</si>
  <si>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</si>
  <si>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</si>
  <si>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</si>
  <si>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</si>
  <si>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</si>
  <si>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</si>
  <si>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</si>
  <si>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</si>
  <si>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</si>
  <si>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</si>
  <si>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</si>
  <si>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</si>
  <si>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</si>
  <si>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</si>
  <si>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</si>
  <si>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</si>
  <si>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</si>
  <si>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</si>
  <si>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</si>
  <si>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</si>
  <si>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</si>
  <si>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</si>
  <si>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</si>
  <si>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</si>
  <si>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</si>
  <si>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</si>
  <si>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</si>
  <si>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</si>
  <si>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</si>
  <si>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</si>
  <si>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</si>
  <si>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</si>
  <si>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</si>
  <si>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</si>
  <si>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</si>
  <si>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</si>
  <si>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</si>
  <si>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</si>
  <si>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</si>
  <si>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</si>
  <si>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</si>
  <si>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</si>
  <si>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</si>
  <si>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</si>
  <si>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</si>
  <si>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</si>
  <si>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</si>
  <si>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</si>
  <si>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</si>
  <si>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</si>
  <si>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</si>
  <si>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</si>
  <si>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</si>
  <si>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</si>
  <si>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</si>
  <si>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</si>
  <si>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</si>
  <si>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</si>
  <si>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</si>
  <si>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</si>
  <si>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</si>
  <si>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</si>
  <si>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</si>
  <si>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</si>
  <si>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</si>
  <si>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</si>
  <si>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</si>
  <si>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</si>
  <si>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</si>
  <si>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</si>
  <si>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</si>
  <si>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</si>
  <si>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</si>
  <si>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</si>
  <si>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</si>
  <si>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</si>
  <si>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</si>
  <si>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</si>
  <si>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</si>
  <si>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</si>
  <si>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</si>
  <si>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</si>
  <si>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</si>
  <si>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</si>
  <si>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</si>
  <si>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</si>
  <si>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</si>
  <si>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</si>
  <si>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</si>
  <si>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</si>
  <si>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</si>
  <si>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</si>
  <si>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</si>
  <si>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</si>
  <si>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</si>
  <si>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</si>
  <si>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</si>
  <si>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</si>
  <si>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</si>
  <si>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</si>
  <si>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</si>
  <si>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</si>
  <si>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</si>
  <si>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</si>
  <si>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</si>
  <si>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</si>
  <si>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</si>
  <si>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</si>
  <si>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</si>
  <si>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</si>
  <si>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</si>
  <si>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</si>
  <si>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</si>
  <si>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</si>
  <si>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</si>
  <si>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</si>
  <si>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</si>
  <si>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</si>
  <si>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</si>
  <si>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</si>
  <si>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</si>
  <si>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</si>
  <si>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</si>
  <si>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</si>
  <si>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</si>
  <si>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</si>
  <si>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</si>
  <si>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</si>
  <si>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</si>
  <si>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</si>
  <si>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</si>
  <si>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</si>
  <si>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</si>
  <si>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</si>
  <si>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</si>
  <si>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</si>
  <si>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</si>
  <si>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</si>
  <si>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</si>
  <si>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</si>
  <si>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</si>
  <si>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</si>
  <si>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</si>
  <si>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</si>
  <si>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</si>
  <si>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</si>
  <si>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</si>
  <si>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</si>
  <si>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</si>
  <si>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</si>
  <si>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</si>
  <si>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</si>
  <si>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</si>
  <si>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</si>
  <si>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</si>
  <si>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</si>
  <si>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</si>
  <si>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</si>
  <si>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</si>
  <si>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</si>
  <si>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</si>
  <si>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</si>
  <si>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</si>
  <si>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</si>
  <si>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</si>
  <si>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</si>
  <si>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</si>
  <si>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</si>
  <si>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</si>
  <si>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</si>
  <si>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</si>
  <si>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</si>
  <si>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</si>
  <si>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</si>
  <si>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</si>
  <si>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</si>
  <si>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</si>
  <si>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</si>
  <si>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</si>
  <si>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</si>
  <si>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</si>
  <si>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</si>
  <si>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</si>
  <si>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</si>
  <si>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</si>
  <si>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</si>
  <si>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</si>
  <si>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</si>
  <si>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</si>
  <si>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</si>
  <si>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</si>
  <si>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</si>
  <si>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</si>
  <si>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</si>
  <si>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</si>
  <si>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</si>
  <si>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</si>
  <si>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</si>
  <si>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</si>
  <si>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</si>
  <si>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</si>
  <si>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</si>
  <si>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</si>
  <si>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</si>
  <si>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</si>
  <si>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</si>
  <si>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</si>
  <si>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</si>
  <si>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</si>
  <si>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</si>
  <si>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</si>
  <si>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</si>
  <si>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</si>
  <si>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</si>
  <si>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</si>
  <si>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</si>
  <si>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</si>
  <si>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</si>
  <si>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</si>
  <si>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</si>
  <si>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</si>
  <si>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</si>
  <si>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</si>
  <si>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</si>
  <si>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</si>
  <si>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</si>
  <si>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</si>
  <si>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</si>
  <si>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</si>
  <si>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</si>
  <si>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</si>
  <si>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</si>
  <si>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</si>
  <si>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</si>
  <si>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</si>
  <si>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</si>
  <si>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</si>
  <si>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</si>
  <si>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</si>
  <si>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</si>
  <si>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</si>
  <si>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</si>
  <si>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</si>
  <si>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</si>
  <si>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</si>
  <si>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</si>
  <si>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</si>
  <si>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</si>
  <si>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</si>
  <si>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</si>
  <si>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</si>
  <si>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</si>
  <si>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</si>
  <si>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</si>
  <si>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</si>
  <si>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</si>
  <si>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</si>
  <si>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</si>
  <si>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</si>
  <si>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</si>
  <si>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</si>
  <si>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</si>
  <si>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</si>
  <si>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</si>
  <si>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</si>
  <si>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</si>
  <si>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</si>
  <si>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</si>
  <si>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</si>
  <si>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</si>
  <si>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</si>
  <si>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</si>
  <si>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</si>
  <si>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</si>
  <si>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</si>
  <si>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</si>
  <si>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</si>
  <si>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</si>
  <si>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</si>
  <si>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</si>
  <si>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</si>
  <si>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</si>
  <si>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</si>
  <si>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</si>
  <si>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</si>
  <si>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</si>
  <si>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</si>
  <si>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</si>
  <si>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</si>
  <si>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</si>
  <si>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</si>
  <si>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</si>
  <si>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</si>
  <si>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</si>
  <si>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</si>
  <si>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</si>
  <si>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</si>
  <si>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</si>
  <si>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</si>
  <si>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</si>
  <si>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</si>
  <si>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</si>
  <si>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</si>
  <si>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</si>
  <si>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</si>
  <si>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</si>
  <si>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</si>
  <si>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</si>
  <si>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</si>
  <si>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</si>
  <si>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</si>
  <si>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</si>
  <si>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</si>
  <si>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</si>
  <si>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</si>
  <si>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</si>
  <si>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</si>
  <si>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</si>
  <si>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</si>
  <si>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</si>
  <si>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</si>
  <si>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</si>
  <si>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</si>
  <si>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</si>
  <si>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</si>
  <si>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</si>
  <si>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</si>
  <si>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</si>
  <si>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</si>
  <si>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</si>
  <si>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</si>
  <si>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</si>
  <si>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</si>
  <si>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</si>
  <si>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</si>
  <si>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</si>
  <si>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</si>
  <si>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</si>
  <si>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</si>
  <si>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</si>
  <si>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</si>
  <si>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</si>
  <si>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</si>
  <si>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</si>
  <si>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</si>
  <si>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</si>
  <si>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</si>
  <si>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</si>
  <si>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</si>
  <si>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</si>
  <si>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</si>
  <si>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</si>
  <si>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</si>
  <si>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</si>
  <si>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</si>
  <si>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</si>
  <si>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</si>
  <si>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</si>
  <si>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</si>
  <si>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</si>
  <si>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</si>
  <si>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</si>
  <si>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</si>
  <si>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</si>
  <si>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</si>
  <si>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</si>
  <si>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</si>
  <si>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</si>
  <si>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</si>
  <si>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</si>
  <si>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</si>
  <si>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</si>
  <si>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</si>
  <si>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</si>
  <si>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</si>
  <si>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</si>
  <si>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</si>
  <si>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</si>
  <si>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</si>
  <si>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</si>
  <si>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</si>
  <si>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</si>
  <si>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</si>
  <si>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</si>
  <si>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</si>
  <si>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</si>
  <si>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</si>
  <si>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</si>
  <si>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</si>
  <si>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</si>
  <si>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</si>
  <si>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</si>
  <si>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</si>
  <si>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</si>
  <si>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</si>
  <si>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</si>
  <si>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</si>
  <si>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</si>
  <si>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</si>
  <si>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</si>
  <si>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</si>
  <si>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</si>
  <si>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</si>
  <si>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</si>
  <si>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</si>
  <si>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</si>
  <si>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</si>
  <si>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</si>
  <si>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</si>
  <si>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</si>
  <si>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</si>
  <si>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</si>
  <si>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</si>
  <si>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</si>
  <si>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</si>
  <si>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</si>
  <si>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</si>
  <si>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</si>
  <si>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</si>
  <si>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</si>
  <si>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</si>
  <si>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</si>
  <si>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</si>
  <si>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</si>
  <si>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</si>
  <si>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</si>
  <si>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</si>
  <si>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</si>
  <si>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</si>
  <si>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</si>
  <si>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</si>
  <si>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</si>
  <si>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</si>
  <si>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</si>
  <si>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</si>
  <si>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</si>
  <si>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</si>
  <si>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</si>
  <si>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</si>
  <si>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</si>
  <si>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</si>
  <si>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</si>
  <si>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</si>
  <si>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</si>
  <si>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</si>
  <si>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</si>
  <si>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</si>
  <si>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</si>
  <si>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</si>
  <si>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</si>
  <si>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</si>
  <si>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</si>
  <si>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</si>
  <si>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</si>
  <si>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</si>
  <si>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</si>
  <si>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</si>
  <si>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</si>
  <si>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</si>
  <si>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</si>
  <si>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</si>
  <si>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</si>
  <si>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</si>
  <si>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</si>
  <si>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</si>
  <si>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</si>
  <si>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</si>
  <si>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</si>
  <si>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</si>
  <si>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</si>
  <si>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</si>
  <si>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</si>
  <si>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</si>
  <si>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</si>
  <si>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</si>
  <si>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</si>
  <si>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</si>
  <si>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</si>
  <si>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</si>
  <si>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</si>
  <si>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</si>
  <si>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</si>
  <si>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</si>
  <si>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</si>
  <si>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</si>
  <si>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</si>
  <si>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</si>
  <si>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</si>
  <si>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</si>
  <si>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</si>
  <si>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</si>
  <si>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</si>
  <si>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</si>
  <si>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</si>
  <si>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</si>
  <si>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</si>
  <si>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</si>
  <si>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</si>
  <si>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</si>
  <si>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</si>
  <si>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</si>
  <si>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</si>
  <si>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</si>
  <si>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</si>
  <si>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</si>
  <si>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</si>
  <si>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</si>
  <si>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</si>
  <si>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</si>
  <si>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</si>
  <si>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</si>
  <si>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</si>
  <si>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</si>
  <si>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</si>
  <si>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</si>
  <si>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</si>
  <si>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</si>
  <si>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</si>
  <si>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</si>
  <si>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</si>
  <si>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</si>
  <si>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</si>
  <si>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</si>
  <si>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</si>
  <si>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</si>
  <si>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</si>
  <si>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</si>
  <si>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</si>
  <si>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</si>
  <si>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</si>
  <si>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</si>
  <si>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</si>
  <si>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</si>
  <si>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</si>
  <si>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</si>
  <si>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</si>
  <si>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</si>
  <si>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</si>
  <si>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</si>
  <si>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</si>
  <si>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</si>
  <si>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</si>
  <si>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</si>
  <si>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</si>
  <si>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</si>
  <si>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</si>
  <si>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</si>
  <si>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</si>
  <si>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</si>
  <si>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</si>
  <si>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</si>
  <si>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</si>
  <si>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</si>
  <si>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</si>
  <si>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</si>
  <si>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</si>
  <si>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</si>
  <si>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</si>
  <si>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</si>
  <si>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</si>
  <si>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</si>
  <si>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</si>
  <si>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</si>
  <si>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</si>
  <si>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</si>
  <si>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</si>
  <si>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</si>
  <si>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</si>
  <si>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</si>
  <si>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</si>
  <si>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</si>
  <si>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</si>
  <si>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</si>
  <si>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</si>
  <si>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</si>
  <si>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</si>
  <si>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</si>
  <si>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</si>
  <si>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</si>
  <si>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</si>
  <si>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</si>
  <si>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</si>
  <si>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</si>
  <si>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</si>
  <si>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</si>
  <si>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</si>
  <si>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</si>
  <si>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</si>
  <si>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</si>
  <si>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</si>
  <si>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</si>
  <si>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</si>
  <si>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</si>
  <si>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</si>
  <si>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</si>
  <si>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</si>
  <si>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</si>
  <si>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</si>
  <si>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</si>
  <si>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</si>
  <si>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</si>
  <si>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</si>
  <si>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</si>
  <si>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</si>
  <si>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</si>
  <si>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</si>
  <si>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</si>
  <si>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</si>
  <si>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</si>
  <si>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</si>
  <si>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</si>
  <si>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</si>
  <si>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</si>
  <si>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</si>
  <si>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</si>
  <si>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</si>
  <si>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</si>
  <si>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</si>
  <si>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</si>
  <si>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</si>
  <si>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</si>
  <si>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</si>
  <si>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</si>
  <si>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</si>
  <si>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</si>
  <si>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</si>
  <si>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</si>
  <si>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</si>
  <si>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</si>
  <si>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</si>
  <si>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</si>
  <si>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</si>
  <si>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</si>
  <si>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</si>
  <si>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</si>
  <si>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</si>
  <si>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</si>
  <si>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</si>
  <si>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</si>
  <si>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</si>
  <si>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</si>
  <si>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</si>
  <si>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</si>
  <si>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</si>
  <si>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</si>
  <si>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</si>
  <si>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</si>
  <si>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</si>
  <si>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</si>
  <si>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</si>
  <si>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</si>
  <si>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</si>
  <si>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</si>
  <si>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</si>
  <si>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</si>
  <si>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</si>
  <si>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</si>
  <si>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</si>
  <si>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</si>
  <si>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</si>
  <si>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</si>
  <si>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</si>
  <si>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</si>
  <si>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</si>
  <si>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</si>
  <si>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</si>
  <si>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</si>
  <si>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</si>
  <si>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</si>
  <si>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</si>
  <si>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</si>
  <si>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</si>
  <si>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</si>
  <si>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</si>
  <si>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</si>
  <si>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</si>
  <si>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</si>
  <si>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</si>
  <si>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</si>
  <si>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</si>
  <si>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</si>
  <si>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</si>
  <si>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</si>
  <si>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</si>
  <si>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</si>
  <si>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</si>
  <si>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</si>
  <si>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</si>
  <si>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</si>
  <si>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</si>
  <si>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</si>
  <si>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</si>
  <si>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</si>
  <si>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</si>
  <si>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</si>
  <si>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</si>
  <si>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</si>
  <si>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</si>
  <si>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</si>
  <si>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</si>
  <si>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</si>
  <si>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</si>
  <si>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</si>
  <si>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</si>
  <si>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</si>
  <si>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</si>
  <si>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</si>
  <si>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</si>
  <si>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</si>
  <si>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</si>
  <si>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</si>
  <si>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</si>
  <si>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</si>
  <si>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</si>
  <si>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</si>
  <si>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</si>
  <si>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</si>
  <si>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</si>
  <si>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</si>
  <si>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</si>
  <si>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</si>
  <si>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</si>
  <si>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</si>
  <si>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</si>
  <si>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</si>
  <si>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</si>
  <si>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</si>
  <si>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</si>
  <si>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</si>
  <si>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</si>
  <si>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</si>
  <si>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</si>
  <si>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</si>
  <si>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</si>
  <si>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</si>
  <si>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</si>
  <si>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</si>
  <si>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</si>
  <si>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</si>
  <si>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</si>
  <si>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</si>
  <si>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</si>
  <si>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</si>
  <si>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</si>
  <si>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</si>
  <si>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</si>
  <si>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</si>
  <si>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</si>
  <si>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</si>
  <si>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</si>
  <si>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</si>
  <si>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</si>
  <si>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</si>
  <si>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</si>
  <si>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</si>
  <si>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</si>
  <si>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</si>
  <si>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</si>
  <si>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</si>
  <si>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</si>
  <si>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</si>
  <si>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</si>
  <si>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</si>
  <si>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</si>
  <si>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</si>
  <si>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</si>
  <si>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</si>
  <si>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</si>
  <si>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</si>
  <si>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</si>
  <si>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</si>
  <si>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</si>
  <si>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</si>
  <si>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</si>
  <si>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</si>
  <si>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</si>
  <si>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</si>
  <si>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</si>
  <si>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</si>
  <si>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</si>
  <si>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</si>
  <si>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</si>
  <si>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</si>
  <si>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</si>
  <si>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</si>
  <si>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</si>
  <si>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</si>
  <si>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</si>
  <si>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</si>
  <si>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</si>
  <si>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</si>
  <si>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</si>
  <si>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</si>
  <si>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</si>
  <si>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</si>
  <si>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</si>
  <si>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</si>
  <si>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</si>
  <si>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</si>
  <si>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</si>
  <si>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</si>
  <si>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</si>
  <si>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</si>
  <si>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</si>
  <si>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</si>
  <si>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</si>
  <si>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</si>
  <si>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</si>
  <si>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</si>
  <si>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</si>
  <si>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</si>
  <si>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</si>
  <si>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</si>
  <si>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</si>
  <si>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</si>
  <si>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</si>
  <si>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</si>
  <si>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</si>
  <si>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</si>
  <si>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</si>
  <si>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</si>
  <si>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</si>
  <si>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</si>
  <si>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</si>
  <si>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</si>
  <si>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</si>
  <si>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</si>
  <si>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</si>
  <si>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</si>
  <si>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</si>
  <si>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</si>
  <si>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</si>
  <si>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</si>
  <si>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</si>
  <si>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</si>
  <si>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</si>
  <si>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</si>
  <si>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</si>
  <si>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</si>
  <si>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</si>
  <si>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</si>
  <si>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</si>
  <si>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</si>
  <si>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</si>
  <si>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</si>
  <si>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</si>
  <si>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</si>
  <si>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</si>
  <si>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</si>
  <si>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</si>
  <si>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</si>
  <si>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</si>
  <si>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</si>
  <si>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</si>
  <si>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</si>
  <si>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</si>
  <si>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</si>
  <si>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</si>
  <si>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</si>
  <si>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</si>
  <si>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</si>
  <si>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</si>
  <si>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</si>
  <si>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</si>
  <si>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</si>
  <si>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</si>
  <si>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</si>
  <si>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</si>
  <si>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</si>
  <si>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</si>
  <si>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</si>
  <si>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</si>
  <si>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</si>
  <si>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</si>
  <si>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</si>
  <si>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</si>
  <si>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</si>
  <si>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</si>
  <si>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</si>
  <si>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</si>
  <si>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</si>
  <si>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</si>
  <si>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</si>
  <si>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</si>
  <si>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</si>
  <si>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</si>
  <si>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</si>
  <si>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</si>
  <si>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</si>
  <si>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</si>
  <si>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</si>
  <si>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</si>
  <si>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</si>
  <si>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</si>
  <si>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</si>
  <si>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</si>
  <si>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</si>
  <si>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</si>
  <si>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</si>
  <si>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</si>
  <si>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</si>
  <si>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</si>
  <si>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</si>
  <si>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</si>
  <si>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</si>
  <si>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</si>
  <si>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</si>
  <si>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</si>
  <si>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</si>
  <si>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</si>
  <si>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</si>
  <si>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</si>
  <si>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</si>
  <si>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</si>
  <si>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</si>
  <si>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</si>
  <si>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</si>
  <si>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</si>
  <si>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</si>
  <si>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</si>
  <si>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</si>
  <si>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</si>
  <si>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</si>
  <si>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</si>
  <si>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</si>
  <si>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</si>
  <si>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</si>
  <si>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</si>
  <si>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</si>
  <si>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</si>
  <si>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</si>
  <si>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</si>
  <si>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</si>
  <si>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</si>
  <si>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</si>
  <si>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</si>
  <si>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</si>
  <si>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</si>
  <si>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</si>
  <si>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</si>
  <si>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</si>
  <si>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</si>
  <si>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</si>
  <si>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</si>
  <si>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</si>
  <si>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</si>
  <si>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</si>
  <si>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</si>
  <si>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</si>
  <si>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</si>
  <si>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</si>
  <si>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</si>
  <si>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</si>
  <si>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</si>
  <si>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</si>
  <si>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</si>
  <si>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</si>
  <si>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</si>
  <si>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</si>
  <si>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</si>
  <si>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</si>
  <si>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</si>
  <si>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</si>
  <si>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</si>
  <si>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</si>
  <si>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</si>
  <si>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</si>
  <si>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</si>
  <si>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</si>
  <si>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</si>
  <si>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</si>
  <si>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</si>
  <si>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</si>
  <si>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</si>
  <si>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</si>
  <si>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</si>
  <si>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</si>
  <si>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</si>
  <si>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</si>
  <si>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</si>
  <si>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</si>
  <si>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</si>
  <si>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</si>
  <si>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</si>
  <si>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</si>
  <si>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</si>
  <si>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</si>
  <si>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</si>
  <si>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</si>
  <si>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</si>
  <si>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</si>
  <si>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</si>
  <si>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</si>
  <si>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</si>
  <si>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</si>
  <si>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</si>
  <si>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</si>
  <si>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</si>
  <si>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</si>
  <si>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</si>
  <si>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</si>
  <si>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</si>
  <si>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</si>
  <si>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</si>
  <si>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</si>
  <si>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</si>
  <si>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</si>
  <si>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</si>
  <si>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</si>
  <si>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</si>
  <si>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</si>
  <si>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</si>
  <si>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</si>
  <si>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</si>
  <si>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</si>
  <si>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</si>
  <si>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</si>
  <si>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</si>
  <si>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</si>
  <si>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</si>
  <si>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</si>
  <si>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</si>
  <si>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</si>
  <si>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</si>
  <si>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</si>
  <si>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</si>
  <si>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</si>
  <si>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</si>
  <si>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</si>
  <si>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</si>
  <si>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</si>
  <si>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</si>
  <si>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</si>
  <si>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</si>
  <si>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</si>
  <si>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</si>
  <si>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</si>
  <si>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</si>
  <si>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</si>
  <si>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</si>
  <si>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</si>
  <si>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</si>
  <si>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</si>
  <si>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</si>
  <si>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</si>
  <si>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</si>
  <si>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</si>
  <si>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</si>
  <si>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</si>
  <si>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</si>
  <si>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</si>
  <si>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</si>
  <si>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</si>
  <si>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</si>
  <si>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</si>
  <si>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</si>
  <si>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</si>
  <si>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</si>
  <si>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</si>
  <si>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</si>
  <si>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</si>
  <si>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</si>
  <si>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</si>
  <si>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</si>
  <si>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</si>
  <si>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</si>
  <si>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</si>
  <si>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</si>
  <si>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</si>
  <si>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</si>
  <si>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</si>
  <si>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</si>
  <si>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</si>
  <si>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</si>
  <si>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</si>
  <si>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</si>
  <si>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</si>
  <si>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</si>
  <si>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</si>
  <si>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</si>
  <si>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</si>
  <si>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</si>
  <si>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</si>
  <si>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</si>
  <si>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</si>
  <si>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</si>
  <si>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</si>
  <si>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</si>
  <si>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</si>
  <si>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</si>
  <si>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</si>
  <si>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</si>
  <si>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</si>
  <si>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</si>
  <si>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</si>
  <si>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</si>
  <si>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</si>
  <si>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</si>
  <si>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</si>
  <si>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</si>
  <si>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</si>
  <si>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</si>
  <si>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</si>
  <si>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</si>
  <si>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</si>
  <si>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</si>
  <si>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</si>
  <si>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</si>
  <si>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</si>
  <si>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</si>
  <si>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</si>
  <si>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</si>
  <si>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</si>
  <si>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</si>
  <si>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</si>
  <si>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</si>
  <si>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</si>
  <si>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</si>
  <si>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</si>
  <si>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</si>
  <si>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</si>
  <si>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</si>
  <si>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</si>
  <si>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</si>
  <si>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</si>
  <si>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</si>
  <si>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</si>
  <si>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</si>
  <si>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</si>
  <si>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</si>
  <si>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</si>
  <si>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</si>
  <si>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</si>
  <si>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</si>
  <si>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</si>
  <si>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</si>
  <si>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</si>
  <si>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</si>
  <si>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</si>
  <si>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</si>
  <si>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</si>
  <si>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</si>
  <si>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</si>
  <si>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</si>
  <si>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</si>
  <si>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</si>
  <si>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</si>
  <si>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</si>
  <si>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</si>
  <si>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</si>
  <si>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</si>
  <si>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</si>
  <si>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</si>
  <si>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</si>
  <si>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</si>
  <si>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</si>
  <si>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</si>
  <si>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</si>
  <si>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</si>
  <si>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</si>
  <si>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</si>
  <si>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</si>
  <si>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</si>
  <si>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</si>
  <si>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</si>
  <si>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</si>
  <si>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</si>
  <si>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</si>
  <si>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</si>
  <si>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</si>
  <si>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</si>
  <si>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</si>
  <si>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</si>
  <si>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</si>
  <si>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</si>
  <si>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</si>
  <si>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</si>
  <si>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</si>
  <si>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</si>
  <si>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</si>
  <si>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</si>
  <si>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</si>
  <si>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</si>
  <si>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</si>
  <si>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</si>
  <si>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</si>
  <si>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</si>
  <si>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</si>
  <si>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</si>
  <si>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</si>
  <si>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</si>
  <si>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</si>
  <si>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</si>
  <si>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</si>
  <si>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</si>
  <si>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</si>
  <si>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</si>
  <si>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</si>
  <si>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</si>
  <si>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</si>
  <si>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</si>
  <si>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</si>
  <si>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</si>
  <si>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</si>
  <si>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</si>
  <si>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</si>
  <si>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</si>
  <si>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</si>
  <si>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</si>
  <si>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</si>
  <si>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</si>
  <si>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</si>
  <si>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</si>
  <si>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</si>
  <si>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</si>
  <si>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</si>
  <si>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</si>
  <si>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</si>
  <si>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</si>
  <si>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</si>
  <si>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</si>
  <si>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</si>
  <si>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</si>
  <si>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</si>
  <si>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</si>
  <si>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</si>
  <si>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</si>
  <si>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</si>
  <si>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</si>
  <si>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</si>
  <si>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</si>
  <si>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</si>
  <si>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</si>
  <si>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</si>
  <si>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</si>
  <si>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</si>
  <si>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</si>
  <si>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</si>
  <si>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</si>
  <si>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</si>
  <si>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</si>
  <si>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</si>
  <si>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</si>
  <si>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</si>
  <si>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</si>
  <si>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</si>
  <si>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</si>
  <si>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</si>
  <si>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</si>
  <si>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</si>
  <si>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</si>
  <si>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</si>
  <si>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</si>
  <si>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</si>
  <si>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</si>
  <si>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</si>
  <si>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</si>
  <si>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</si>
  <si>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</si>
  <si>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</si>
  <si>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</si>
  <si>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</si>
  <si>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</si>
  <si>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</si>
  <si>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</si>
  <si>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</si>
  <si>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</si>
  <si>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</si>
  <si>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</si>
  <si>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</si>
  <si>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</si>
  <si>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</si>
  <si>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</si>
  <si>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</si>
  <si>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</si>
  <si>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</si>
  <si>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</si>
  <si>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</si>
  <si>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</si>
  <si>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</si>
  <si>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</si>
  <si>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</si>
  <si>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</si>
  <si>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</si>
  <si>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</si>
  <si>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</si>
  <si>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</si>
  <si>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</si>
  <si>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</si>
  <si>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</si>
  <si>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</si>
  <si>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</si>
  <si>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</si>
  <si>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</si>
  <si>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</si>
  <si>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</si>
  <si>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</si>
  <si>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</si>
  <si>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</si>
  <si>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</si>
  <si>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</si>
  <si>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</si>
  <si>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</si>
  <si>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</si>
  <si>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</si>
  <si>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</si>
  <si>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</si>
  <si>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</si>
  <si>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</si>
  <si>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</si>
  <si>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</si>
  <si>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</si>
  <si>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</si>
  <si>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</si>
  <si>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</si>
  <si>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</si>
  <si>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</si>
  <si>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</si>
  <si>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</si>
  <si>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</si>
  <si>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</si>
  <si>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</si>
  <si>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</si>
  <si>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</si>
  <si>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</si>
  <si>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</si>
  <si>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</si>
  <si>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</si>
  <si>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</si>
  <si>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</si>
  <si>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</si>
  <si>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</si>
  <si>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</si>
  <si>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</si>
  <si>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</si>
  <si>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</si>
  <si>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</si>
  <si>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</si>
  <si>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</si>
  <si>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</si>
  <si>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</si>
  <si>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</si>
  <si>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</si>
  <si>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</si>
  <si>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</si>
  <si>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</si>
  <si>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</si>
  <si>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</si>
  <si>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</si>
  <si>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</si>
  <si>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</si>
  <si>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</si>
  <si>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</si>
  <si>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</si>
  <si>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</si>
  <si>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</si>
  <si>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</si>
  <si>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</si>
  <si>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</si>
  <si>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</si>
  <si>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</si>
  <si>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</si>
  <si>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</si>
  <si>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</si>
  <si>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</si>
  <si>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</si>
  <si>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</si>
  <si>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</si>
  <si>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</si>
  <si>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</si>
  <si>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</si>
  <si>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</si>
  <si>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</si>
  <si>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</si>
  <si>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</si>
  <si>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</si>
  <si>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</si>
  <si>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</si>
  <si>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</si>
  <si>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</si>
  <si>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</si>
  <si>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</si>
  <si>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</si>
  <si>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</si>
  <si>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</si>
  <si>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</si>
  <si>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</si>
  <si>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</si>
  <si>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</si>
  <si>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</si>
  <si>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</si>
  <si>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</si>
  <si>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</si>
  <si>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</si>
  <si>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</si>
  <si>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</si>
  <si>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</si>
  <si>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</si>
  <si>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</si>
  <si>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</si>
  <si>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</si>
  <si>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</si>
  <si>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</si>
  <si>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</si>
  <si>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</si>
  <si>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</si>
  <si>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</si>
  <si>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</si>
  <si>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</si>
  <si>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</si>
  <si>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</si>
  <si>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</si>
  <si>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</si>
  <si>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</si>
  <si>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</si>
  <si>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</si>
  <si>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</si>
  <si>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</si>
  <si>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</si>
  <si>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</si>
  <si>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</si>
  <si>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</si>
  <si>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</si>
  <si>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</si>
  <si>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</si>
  <si>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</si>
  <si>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</si>
  <si>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</si>
  <si>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</si>
  <si>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</si>
  <si>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</si>
  <si>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</si>
  <si>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</si>
  <si>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</si>
  <si>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</si>
  <si>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</si>
  <si>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</si>
  <si>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</si>
  <si>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</si>
  <si>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</si>
  <si>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</si>
  <si>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</si>
  <si>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</si>
  <si>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</si>
  <si>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</si>
  <si>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</si>
  <si>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</si>
  <si>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</si>
  <si>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</si>
  <si>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</si>
  <si>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</si>
  <si>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</si>
  <si>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</si>
  <si>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</si>
  <si>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</si>
  <si>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</si>
  <si>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</si>
  <si>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</si>
  <si>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</si>
  <si>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</si>
  <si>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</si>
  <si>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</si>
  <si>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</si>
  <si>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</si>
  <si>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</si>
  <si>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</si>
  <si>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</si>
  <si>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</si>
  <si>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</si>
  <si>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</si>
  <si>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</si>
  <si>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</si>
  <si>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</si>
  <si>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</si>
  <si>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</si>
  <si>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</si>
  <si>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</si>
  <si>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</si>
  <si>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</si>
  <si>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</si>
  <si>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</si>
  <si>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</si>
  <si>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</si>
  <si>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</si>
  <si>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</si>
  <si>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</si>
  <si>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</si>
  <si>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</si>
  <si>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</si>
  <si>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</si>
  <si>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</si>
  <si>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</si>
  <si>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</si>
  <si>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</si>
  <si>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</si>
  <si>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</si>
  <si>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</si>
  <si>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</si>
  <si>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</si>
  <si>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</si>
  <si>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</si>
  <si>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</si>
  <si>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</si>
  <si>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</si>
  <si>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</si>
  <si>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</si>
  <si>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</si>
  <si>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</si>
  <si>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</si>
  <si>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</si>
  <si>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</si>
  <si>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</si>
  <si>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</si>
  <si>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</si>
  <si>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</si>
  <si>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</si>
  <si>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</si>
  <si>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</si>
  <si>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</si>
  <si>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</si>
  <si>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</si>
  <si>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</si>
  <si>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</si>
  <si>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</si>
  <si>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</si>
  <si>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</si>
  <si>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</si>
  <si>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</si>
  <si>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</si>
  <si>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</si>
  <si>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</si>
  <si>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</si>
  <si>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</si>
  <si>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</si>
  <si>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</si>
  <si>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</si>
  <si>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</si>
  <si>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</si>
  <si>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</si>
  <si>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</si>
  <si>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</si>
  <si>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</si>
  <si>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</si>
  <si>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</si>
  <si>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</si>
  <si>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</si>
  <si>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</si>
  <si>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</si>
  <si>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</si>
  <si>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</si>
  <si>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</si>
  <si>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</si>
  <si>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</si>
  <si>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</si>
  <si>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</si>
  <si>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</si>
  <si>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</si>
  <si>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</si>
  <si>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</si>
  <si>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</si>
  <si>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</si>
  <si>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</si>
  <si>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</si>
  <si>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</si>
  <si>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</si>
  <si>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</si>
  <si>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</si>
  <si>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</si>
  <si>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</si>
  <si>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</si>
  <si>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</si>
  <si>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</si>
  <si>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</si>
  <si>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</si>
  <si>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</si>
  <si>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</si>
  <si>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</si>
  <si>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</si>
  <si>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</si>
  <si>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</si>
  <si>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</si>
  <si>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</si>
  <si>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</si>
  <si>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</si>
  <si>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</si>
  <si>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</si>
  <si>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</si>
  <si>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</si>
  <si>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</si>
  <si>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</si>
  <si>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</si>
  <si>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</si>
  <si>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</si>
  <si>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</si>
  <si>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</si>
  <si>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</si>
  <si>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</si>
  <si>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</si>
  <si>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</si>
  <si>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</si>
  <si>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</si>
  <si>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</si>
  <si>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</si>
  <si>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</si>
  <si>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</si>
  <si>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</si>
  <si>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</si>
  <si>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</si>
  <si>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</si>
  <si>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</si>
  <si>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</si>
  <si>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</si>
  <si>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</si>
  <si>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</si>
  <si>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</si>
  <si>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</si>
  <si>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</si>
  <si>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</si>
  <si>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</si>
  <si>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</si>
  <si>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</si>
  <si>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</si>
  <si>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</si>
  <si>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</si>
  <si>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</si>
  <si>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</si>
  <si>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</si>
  <si>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</si>
  <si>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</si>
  <si>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</si>
  <si>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</si>
  <si>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</si>
  <si>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</si>
  <si>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</si>
  <si>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</si>
  <si>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</si>
  <si>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</si>
  <si>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</si>
  <si>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</si>
  <si>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</si>
  <si>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</si>
  <si>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</si>
  <si>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</si>
  <si>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</si>
  <si>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</si>
  <si>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</si>
  <si>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</si>
  <si>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</si>
  <si>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</si>
  <si>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</si>
  <si>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</si>
  <si>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</si>
  <si>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</si>
  <si>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</si>
  <si>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</si>
  <si>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</si>
  <si>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</si>
  <si>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</si>
  <si>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</si>
  <si>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</si>
  <si>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</si>
  <si>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</si>
  <si>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</si>
  <si>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</si>
  <si>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</si>
  <si>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</si>
  <si>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</si>
  <si>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</si>
  <si>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</si>
  <si>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</si>
  <si>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</si>
  <si>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</si>
  <si>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</si>
  <si>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</si>
  <si>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</si>
  <si>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</si>
  <si>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</si>
  <si>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</si>
  <si>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</si>
  <si>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</si>
  <si>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</si>
  <si>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</si>
  <si>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</si>
  <si>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</si>
  <si>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</si>
  <si>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</si>
  <si>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</si>
  <si>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</si>
  <si>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</si>
  <si>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</si>
  <si>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</si>
  <si>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</si>
  <si>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</si>
  <si>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</si>
  <si>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</si>
  <si>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</si>
  <si>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</si>
  <si>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</si>
  <si>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</si>
  <si>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</si>
  <si>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</si>
  <si>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</si>
  <si>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</si>
  <si>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</si>
  <si>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</si>
  <si>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</si>
  <si>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</si>
  <si>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</si>
  <si>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</si>
  <si>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</si>
  <si>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</si>
  <si>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</si>
  <si>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</si>
  <si>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</si>
  <si>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</si>
  <si>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</si>
  <si>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</si>
  <si>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</si>
  <si>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</si>
  <si>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</si>
  <si>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</si>
  <si>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</si>
  <si>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</si>
  <si>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</si>
  <si>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</si>
  <si>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</si>
  <si>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</si>
  <si>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</si>
  <si>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</si>
  <si>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</si>
  <si>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</si>
  <si>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</si>
  <si>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</si>
  <si>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</si>
  <si>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</si>
  <si>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</si>
  <si>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</si>
  <si>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</si>
  <si>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</si>
  <si>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</si>
  <si>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</si>
  <si>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</si>
  <si>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</si>
  <si>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</si>
  <si>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</si>
  <si>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</si>
  <si>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</si>
  <si>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</si>
  <si>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</si>
  <si>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</si>
  <si>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</si>
  <si>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</si>
  <si>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</si>
  <si>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</si>
  <si>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</si>
  <si>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</si>
  <si>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</si>
  <si>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</si>
  <si>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</si>
  <si>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</si>
  <si>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</si>
  <si>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</si>
  <si>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</si>
  <si>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</si>
  <si>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</si>
  <si>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</si>
  <si>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</si>
  <si>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</si>
  <si>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</si>
  <si>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</si>
  <si>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</si>
  <si>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</si>
  <si>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</si>
  <si>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</si>
  <si>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</si>
  <si>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</si>
  <si>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</si>
  <si>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</si>
  <si>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</si>
  <si>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</si>
  <si>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</si>
  <si>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</si>
  <si>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</si>
  <si>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</si>
  <si>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</si>
  <si>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</si>
  <si>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</si>
  <si>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</si>
  <si>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</si>
  <si>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</si>
  <si>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</si>
  <si>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</si>
  <si>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</si>
  <si>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</si>
  <si>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</si>
  <si>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</si>
  <si>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</si>
  <si>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</si>
  <si>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</si>
  <si>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</si>
  <si>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</si>
  <si>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</si>
  <si>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</si>
  <si>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</si>
  <si>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</si>
  <si>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</si>
  <si>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</si>
  <si>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</si>
  <si>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</si>
  <si>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</si>
  <si>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</si>
  <si>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</si>
  <si>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</si>
  <si>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</si>
  <si>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</si>
  <si>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</si>
  <si>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</si>
  <si>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</si>
  <si>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</si>
  <si>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</si>
  <si>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</si>
  <si>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</si>
  <si>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</si>
  <si>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</si>
  <si>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</si>
  <si>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</si>
  <si>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</si>
  <si>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</si>
  <si>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</si>
  <si>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</si>
  <si>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</si>
  <si>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</si>
  <si>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</si>
  <si>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</si>
  <si>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</si>
  <si>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</si>
  <si>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</si>
  <si>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</si>
  <si>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</si>
  <si>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</si>
  <si>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</si>
  <si>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</si>
  <si>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</si>
  <si>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</si>
  <si>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</si>
  <si>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</si>
  <si>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</si>
  <si>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</si>
  <si>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</si>
  <si>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</si>
  <si>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</si>
  <si>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</si>
  <si>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</si>
  <si>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</si>
  <si>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</si>
  <si>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</si>
  <si>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</si>
  <si>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</si>
  <si>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</si>
  <si>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</si>
  <si>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</si>
  <si>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</si>
  <si>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</si>
  <si>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</si>
  <si>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</si>
  <si>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</si>
  <si>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</si>
  <si>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</si>
  <si>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</si>
  <si>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</si>
  <si>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</si>
  <si>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</si>
  <si>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</si>
  <si>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</si>
  <si>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</si>
  <si>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</si>
  <si>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</si>
  <si>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</si>
  <si>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</si>
  <si>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</si>
  <si>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</si>
  <si>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</si>
  <si>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</si>
  <si>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</si>
  <si>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</si>
  <si>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</si>
  <si>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</si>
  <si>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</si>
  <si>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</si>
  <si>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</si>
  <si>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</si>
  <si>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</si>
  <si>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</si>
  <si>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</si>
  <si>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</si>
  <si>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</si>
  <si>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</si>
  <si>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</si>
  <si>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</si>
  <si>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</si>
  <si>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</si>
  <si>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</si>
  <si>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</si>
  <si>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</si>
  <si>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</si>
  <si>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</si>
  <si>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</si>
  <si>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</si>
  <si>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</si>
  <si>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</si>
  <si>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</si>
  <si>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</si>
  <si>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</si>
  <si>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</si>
  <si>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</si>
  <si>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</si>
  <si>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</si>
  <si>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</si>
  <si>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</si>
  <si>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</si>
  <si>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</si>
  <si>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</si>
  <si>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</si>
  <si>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</si>
  <si>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</si>
  <si>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</si>
  <si>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</si>
  <si>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</si>
  <si>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</si>
  <si>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</si>
  <si>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</si>
  <si>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</si>
  <si>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</si>
  <si>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</si>
  <si>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</si>
  <si>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</si>
  <si>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</si>
  <si>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</si>
  <si>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</si>
  <si>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</si>
  <si>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</si>
  <si>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</si>
  <si>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</si>
  <si>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</si>
  <si>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</si>
  <si>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</si>
  <si>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</si>
  <si>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</si>
  <si>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</si>
  <si>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</si>
  <si>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</si>
  <si>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</si>
  <si>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</si>
  <si>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</si>
  <si>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</si>
  <si>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</si>
  <si>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</si>
  <si>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</si>
  <si>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</si>
  <si>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</si>
  <si>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</si>
  <si>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</si>
  <si>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</si>
  <si>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</si>
  <si>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</si>
  <si>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</si>
  <si>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</si>
  <si>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</si>
  <si>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</si>
  <si>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</si>
  <si>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</si>
  <si>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</si>
  <si>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</si>
  <si>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</si>
  <si>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</si>
  <si>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</si>
  <si>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</si>
  <si>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</si>
  <si>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</si>
  <si>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</si>
  <si>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</si>
  <si>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</si>
  <si>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</si>
  <si>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</si>
  <si>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</si>
  <si>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</si>
  <si>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</si>
  <si>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</si>
  <si>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</si>
  <si>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</si>
  <si>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</si>
  <si>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</si>
  <si>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</si>
  <si>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</si>
  <si>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</si>
  <si>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</si>
  <si>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</si>
  <si>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</si>
  <si>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</si>
  <si>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</si>
  <si>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</si>
  <si>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</si>
  <si>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</si>
  <si>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</si>
  <si>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</si>
  <si>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</si>
  <si>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</si>
  <si>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</si>
  <si>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</si>
  <si>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</si>
  <si>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</si>
  <si>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</si>
  <si>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</si>
  <si>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</si>
  <si>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</si>
  <si>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</si>
  <si>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</si>
  <si>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</si>
  <si>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</si>
  <si>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</si>
  <si>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</si>
  <si>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</si>
  <si>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</si>
  <si>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</si>
  <si>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</si>
  <si>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</si>
  <si>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</si>
  <si>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</si>
  <si>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</si>
  <si>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</si>
  <si>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</si>
  <si>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</si>
  <si>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</si>
  <si>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</si>
  <si>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</si>
  <si>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</si>
  <si>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</si>
  <si>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</si>
  <si>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</si>
  <si>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</si>
  <si>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</si>
  <si>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</si>
  <si>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</si>
  <si>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</si>
  <si>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</si>
  <si>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</si>
  <si>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</si>
  <si>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</si>
  <si>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</si>
  <si>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</si>
  <si>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</si>
  <si>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</si>
  <si>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</si>
  <si>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</si>
  <si>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</si>
  <si>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</si>
  <si>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</si>
  <si>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</si>
  <si>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</si>
  <si>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</si>
  <si>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</si>
  <si>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</si>
  <si>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</si>
  <si>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</si>
  <si>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</si>
  <si>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</si>
  <si>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</si>
  <si>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</si>
  <si>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</si>
  <si>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</si>
  <si>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</si>
  <si>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</si>
  <si>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</si>
  <si>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</si>
  <si>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</si>
  <si>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</si>
  <si>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</si>
  <si>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</si>
  <si>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</si>
  <si>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</si>
  <si>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</si>
  <si>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</si>
  <si>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</si>
  <si>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</si>
  <si>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</si>
  <si>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</si>
  <si>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</si>
  <si>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</si>
  <si>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</si>
  <si>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</si>
  <si>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</si>
  <si>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</si>
  <si>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</si>
  <si>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</si>
  <si>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</si>
  <si>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</si>
  <si>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</si>
  <si>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</si>
  <si>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</si>
  <si>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</si>
  <si>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</si>
  <si>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</si>
  <si>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</si>
  <si>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</si>
  <si>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</si>
  <si>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</si>
  <si>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</si>
  <si>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</si>
  <si>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</si>
  <si>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</si>
  <si>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</si>
  <si>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</si>
  <si>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</si>
  <si>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</si>
  <si>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</si>
  <si>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</si>
  <si>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</si>
  <si>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</si>
  <si>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</si>
  <si>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</si>
  <si>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</si>
  <si>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</si>
  <si>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</si>
  <si>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</si>
  <si>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</si>
  <si>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</si>
  <si>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</si>
  <si>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</si>
  <si>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</si>
  <si>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</si>
  <si>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</si>
  <si>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</si>
  <si>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</si>
  <si>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</si>
  <si>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</si>
  <si>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</si>
  <si>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</si>
  <si>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</si>
  <si>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</si>
  <si>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</si>
  <si>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</si>
  <si>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</si>
  <si>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</si>
  <si>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</si>
  <si>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</si>
  <si>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</si>
  <si>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</si>
  <si>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</si>
  <si>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</si>
  <si>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</si>
  <si>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</si>
  <si>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</si>
  <si>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</si>
  <si>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</si>
  <si>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</si>
  <si>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</si>
  <si>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</si>
  <si>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</si>
  <si>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</si>
  <si>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</si>
  <si>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</si>
  <si>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</si>
  <si>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</si>
  <si>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</si>
  <si>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</si>
  <si>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</si>
  <si>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</si>
  <si>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</si>
  <si>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</si>
  <si>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</si>
  <si>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</si>
  <si>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</si>
  <si>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</si>
  <si>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</si>
  <si>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</si>
  <si>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</si>
  <si>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</si>
  <si>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</si>
  <si>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</si>
  <si>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</si>
  <si>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</si>
  <si>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</si>
  <si>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</si>
  <si>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</si>
  <si>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</si>
  <si>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</si>
  <si>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</si>
  <si>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</si>
  <si>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</si>
  <si>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</si>
  <si>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</si>
  <si>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</si>
  <si>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</si>
  <si>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</si>
  <si>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</si>
  <si>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</si>
  <si>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</si>
  <si>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</si>
  <si>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</si>
  <si>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</si>
  <si>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</si>
  <si>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</si>
  <si>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</si>
  <si>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</si>
  <si>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</si>
  <si>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</si>
  <si>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</si>
  <si>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</si>
  <si>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</si>
  <si>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</si>
  <si>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</si>
  <si>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</si>
  <si>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</si>
  <si>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</si>
  <si>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</si>
  <si>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</si>
  <si>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</si>
  <si>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</si>
  <si>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</si>
  <si>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</si>
  <si>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</si>
  <si>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</si>
  <si>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</si>
  <si>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</si>
  <si>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</si>
  <si>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</si>
  <si>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</si>
  <si>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</si>
  <si>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</si>
  <si>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</si>
  <si>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</si>
  <si>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</si>
  <si>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</si>
  <si>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</si>
  <si>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</si>
  <si>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</si>
  <si>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</si>
  <si>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</si>
  <si>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</si>
  <si>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</si>
  <si>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</si>
  <si>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</si>
  <si>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</si>
  <si>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</si>
  <si>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</si>
  <si>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</si>
  <si>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</si>
  <si>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</si>
  <si>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</si>
  <si>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</si>
  <si>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</si>
  <si>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</si>
  <si>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</si>
  <si>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</si>
  <si>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</si>
  <si>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</si>
  <si>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</si>
  <si>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</si>
  <si>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</si>
  <si>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</si>
  <si>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</si>
  <si>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</si>
  <si>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</si>
  <si>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</si>
  <si>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</si>
  <si>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</si>
  <si>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</si>
  <si>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</si>
  <si>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</si>
  <si>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</si>
  <si>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</si>
  <si>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</si>
  <si>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</si>
  <si>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</si>
  <si>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</si>
  <si>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</si>
  <si>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</si>
  <si>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</si>
  <si>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</si>
  <si>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</si>
  <si>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</si>
  <si>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</si>
  <si>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</si>
  <si>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</si>
  <si>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</si>
  <si>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</si>
  <si>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</si>
  <si>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</si>
  <si>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</si>
  <si>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</si>
  <si>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</si>
  <si>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</si>
  <si>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</si>
  <si>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</si>
  <si>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</si>
  <si>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</si>
  <si>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</si>
  <si>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</si>
  <si>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</si>
  <si>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</si>
  <si>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</si>
  <si>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</si>
  <si>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</si>
  <si>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</si>
  <si>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</si>
  <si>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</si>
  <si>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</si>
  <si>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</si>
  <si>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</si>
  <si>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</si>
  <si>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</si>
  <si>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</si>
  <si>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</si>
  <si>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</si>
  <si>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</si>
  <si>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</si>
  <si>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</si>
  <si>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</si>
  <si>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</si>
  <si>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</si>
  <si>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</si>
  <si>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</si>
  <si>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</si>
  <si>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</si>
  <si>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</si>
  <si>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</si>
  <si>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</si>
  <si>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</si>
  <si>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</si>
  <si>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</si>
  <si>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</si>
  <si>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</si>
  <si>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</si>
  <si>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</si>
  <si>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</si>
  <si>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</si>
  <si>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</si>
  <si>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</si>
  <si>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</si>
  <si>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</si>
  <si>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</si>
  <si>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</si>
  <si>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</si>
  <si>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</si>
  <si>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</si>
  <si>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</si>
  <si>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</si>
  <si>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</si>
  <si>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</si>
  <si>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</si>
  <si>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</si>
  <si>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</si>
  <si>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</si>
  <si>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</si>
  <si>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</si>
  <si>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</si>
  <si>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</si>
  <si>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</si>
  <si>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</si>
  <si>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</si>
  <si>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</si>
  <si>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</si>
  <si>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</si>
  <si>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</si>
  <si>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</si>
  <si>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</si>
  <si>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</si>
  <si>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</si>
  <si>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</si>
  <si>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</si>
  <si>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</si>
  <si>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</si>
  <si>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</si>
  <si>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</si>
  <si>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</si>
  <si>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</si>
  <si>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</si>
  <si>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</si>
  <si>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</si>
  <si>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</si>
  <si>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</si>
  <si>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</si>
  <si>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</si>
  <si>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</si>
  <si>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</si>
  <si>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</si>
  <si>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</si>
  <si>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</si>
  <si>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</si>
  <si>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</si>
  <si>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</si>
  <si>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</si>
  <si>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</si>
  <si>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</si>
  <si>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</si>
  <si>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</si>
  <si>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</si>
  <si>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</si>
  <si>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</si>
  <si>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</si>
  <si>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</si>
  <si>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</si>
  <si>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</si>
  <si>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</si>
  <si>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</si>
  <si>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</si>
  <si>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</si>
  <si>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</si>
  <si>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</si>
  <si>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</si>
  <si>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</si>
  <si>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</si>
  <si>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</si>
  <si>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</si>
  <si>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</si>
  <si>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</si>
  <si>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</si>
  <si>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</si>
  <si>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</si>
  <si>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</si>
  <si>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</si>
  <si>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</si>
  <si>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</si>
  <si>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</si>
  <si>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</si>
  <si>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</si>
  <si>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</si>
  <si>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</si>
  <si>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</si>
  <si>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</si>
  <si>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</si>
  <si>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</si>
  <si>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</si>
  <si>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</si>
  <si>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</si>
  <si>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</si>
  <si>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</si>
  <si>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</si>
  <si>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</si>
  <si>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</si>
  <si>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</si>
  <si>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</si>
  <si>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</si>
  <si>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</si>
  <si>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</si>
  <si>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</si>
  <si>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</si>
  <si>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</si>
  <si>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</si>
  <si>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</si>
  <si>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</si>
  <si>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</si>
  <si>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</si>
  <si>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</si>
  <si>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</si>
  <si>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</si>
  <si>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</si>
  <si>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</si>
  <si>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</si>
  <si>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</si>
  <si>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</si>
  <si>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</si>
  <si>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</si>
  <si>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</si>
  <si>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</si>
  <si>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</si>
  <si>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</si>
  <si>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</si>
  <si>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</si>
  <si>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</si>
  <si>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</si>
  <si>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</si>
  <si>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</si>
  <si>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</si>
  <si>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</si>
  <si>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</si>
  <si>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</si>
  <si>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</si>
  <si>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</si>
  <si>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</si>
  <si>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</si>
  <si>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</si>
  <si>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</si>
  <si>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</si>
  <si>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</si>
  <si>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</si>
  <si>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</si>
  <si>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</si>
  <si>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</si>
  <si>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</si>
  <si>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</si>
  <si>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</si>
  <si>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</si>
  <si>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</si>
  <si>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</si>
  <si>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</si>
  <si>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</si>
  <si>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</si>
  <si>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</si>
  <si>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</si>
  <si>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</si>
  <si>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</si>
  <si>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</si>
  <si>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</si>
  <si>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</si>
  <si>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</si>
  <si>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</si>
  <si>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</si>
  <si>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</si>
  <si>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</si>
  <si>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</si>
  <si>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</si>
  <si>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</si>
  <si>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</si>
  <si>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</si>
  <si>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</si>
  <si>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</si>
  <si>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</si>
  <si>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</si>
  <si>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</si>
  <si>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</si>
  <si>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</si>
  <si>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</si>
  <si>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</si>
  <si>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</si>
  <si>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</si>
  <si>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</si>
  <si>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</si>
  <si>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</si>
  <si>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</si>
  <si>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</si>
  <si>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</si>
  <si>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</si>
  <si>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</si>
  <si>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</si>
  <si>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</si>
  <si>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</si>
  <si>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</si>
  <si>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</si>
  <si>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</si>
  <si>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</si>
  <si>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</si>
  <si>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</si>
  <si>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</si>
  <si>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</si>
  <si>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</si>
  <si>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</si>
  <si>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</si>
  <si>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</si>
  <si>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</si>
  <si>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</si>
  <si>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</si>
  <si>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</si>
  <si>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</si>
  <si>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</si>
  <si>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</si>
  <si>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</si>
  <si>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</si>
  <si>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</si>
  <si>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</si>
  <si>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</si>
  <si>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</si>
  <si>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</si>
  <si>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</si>
  <si>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</si>
  <si>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</si>
  <si>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</si>
  <si>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</si>
  <si>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</si>
  <si>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</si>
  <si>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</si>
  <si>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</si>
  <si>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</si>
  <si>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</si>
  <si>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</si>
  <si>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</si>
  <si>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</si>
  <si>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</si>
  <si>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</si>
  <si>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</si>
  <si>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</si>
  <si>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</si>
  <si>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</si>
  <si>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</si>
  <si>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</si>
  <si>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</si>
  <si>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</si>
  <si>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</si>
  <si>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</si>
  <si>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</si>
  <si>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</si>
  <si>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</si>
  <si>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</si>
  <si>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</si>
  <si>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</si>
  <si>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</si>
  <si>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</si>
  <si>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</si>
  <si>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</si>
  <si>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</si>
  <si>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</si>
  <si>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</si>
  <si>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</si>
  <si>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</si>
  <si>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</si>
  <si>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</si>
  <si>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</si>
  <si>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</si>
  <si>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</si>
  <si>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</si>
  <si>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</si>
  <si>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</si>
  <si>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</si>
  <si>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</si>
  <si>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</si>
  <si>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</si>
  <si>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</si>
  <si>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</si>
  <si>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</si>
  <si>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</si>
  <si>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</si>
  <si>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</si>
  <si>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</si>
  <si>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</si>
  <si>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</si>
  <si>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</si>
  <si>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</si>
  <si>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</si>
  <si>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</si>
  <si>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</si>
  <si>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</si>
  <si>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</si>
  <si>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</si>
  <si>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</si>
  <si>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</si>
  <si>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</si>
  <si>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</si>
  <si>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</si>
  <si>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</si>
  <si>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</si>
  <si>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</si>
  <si>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</si>
  <si>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</si>
  <si>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</si>
  <si>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</si>
  <si>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</si>
  <si>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</si>
  <si>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</si>
  <si>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</si>
  <si>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</si>
  <si>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</si>
  <si>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</si>
  <si>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</si>
  <si>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</si>
  <si>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</si>
  <si>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</si>
  <si>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</si>
  <si>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</si>
  <si>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</si>
  <si>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</si>
  <si>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</si>
  <si>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</si>
  <si>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</si>
  <si>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</si>
  <si>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</si>
  <si>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</si>
  <si>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</si>
  <si>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</si>
  <si>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</si>
  <si>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</si>
  <si>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</si>
  <si>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</si>
  <si>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</si>
  <si>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</si>
  <si>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</si>
  <si>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</si>
  <si>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</si>
  <si>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</si>
  <si>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</si>
  <si>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</si>
  <si>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</si>
  <si>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</si>
  <si>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</si>
  <si>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</si>
  <si>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</si>
  <si>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</si>
  <si>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</si>
  <si>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</si>
  <si>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</si>
  <si>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</si>
  <si>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</si>
  <si>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</si>
  <si>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</si>
  <si>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</si>
  <si>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</si>
  <si>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</si>
  <si>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</si>
  <si>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</si>
  <si>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</si>
  <si>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</si>
  <si>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</si>
  <si>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</si>
  <si>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</si>
  <si>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</si>
  <si>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</si>
  <si>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</si>
  <si>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</si>
  <si>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</si>
  <si>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</si>
  <si>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</si>
  <si>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</si>
  <si>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</si>
  <si>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</si>
  <si>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</si>
  <si>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</si>
  <si>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</si>
  <si>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</si>
  <si>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</si>
  <si>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</si>
  <si>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</si>
  <si>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</si>
  <si>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</si>
  <si>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</si>
  <si>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</si>
  <si>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</si>
  <si>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</si>
  <si>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</si>
  <si>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</si>
  <si>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</si>
  <si>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</si>
  <si>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</si>
  <si>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</si>
  <si>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</si>
  <si>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</si>
  <si>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</si>
  <si>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</si>
  <si>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</si>
  <si>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</si>
  <si>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</si>
  <si>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</si>
  <si>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</si>
  <si>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</si>
  <si>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</si>
  <si>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</si>
  <si>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</si>
  <si>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</si>
  <si>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</si>
  <si>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</si>
  <si>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</si>
  <si>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</si>
  <si>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</si>
  <si>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</si>
  <si>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</si>
  <si>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</si>
  <si>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</si>
  <si>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</si>
  <si>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</si>
  <si>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</si>
  <si>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</si>
  <si>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</si>
  <si>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</si>
  <si>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</si>
  <si>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</si>
  <si>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</si>
  <si>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</si>
  <si>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</si>
  <si>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</si>
  <si>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</si>
  <si>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</si>
  <si>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</si>
  <si>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</si>
  <si>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</si>
  <si>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</si>
  <si>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</si>
  <si>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</si>
  <si>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</si>
  <si>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</si>
  <si>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</si>
  <si>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</si>
  <si>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</si>
  <si>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</si>
  <si>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</si>
  <si>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</si>
  <si>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</si>
  <si>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</si>
  <si>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</si>
  <si>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</si>
  <si>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</si>
  <si>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</si>
  <si>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</si>
  <si>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</si>
  <si>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</si>
  <si>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</si>
  <si>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</si>
  <si>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</si>
  <si>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</si>
  <si>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</si>
  <si>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</si>
  <si>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</si>
  <si>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</si>
  <si>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</si>
  <si>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</si>
  <si>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</si>
  <si>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</si>
  <si>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</si>
  <si>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</si>
  <si>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</si>
  <si>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</si>
  <si>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</si>
  <si>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</si>
  <si>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</si>
  <si>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</si>
  <si>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</si>
  <si>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</si>
  <si>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</si>
  <si>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</si>
  <si>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</si>
  <si>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</si>
  <si>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</si>
  <si>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</si>
  <si>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</si>
  <si>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</si>
  <si>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</si>
  <si>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</si>
  <si>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</si>
  <si>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</si>
  <si>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</si>
  <si>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</si>
  <si>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</si>
  <si>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</si>
  <si>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</si>
  <si>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</si>
  <si>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</si>
  <si>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</si>
  <si>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</si>
  <si>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</si>
  <si>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</si>
  <si>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</si>
  <si>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</si>
  <si>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</si>
  <si>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</si>
  <si>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</si>
  <si>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</si>
  <si>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</si>
  <si>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</si>
  <si>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</si>
  <si>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</si>
  <si>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</si>
  <si>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</si>
  <si>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</si>
  <si>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</si>
  <si>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</si>
  <si>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</si>
  <si>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</si>
  <si>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</si>
  <si>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</si>
  <si>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</si>
  <si>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</si>
  <si>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</si>
  <si>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</si>
  <si>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</si>
  <si>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</si>
  <si>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</si>
  <si>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</si>
  <si>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</si>
  <si>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</si>
  <si>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</si>
  <si>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</si>
  <si>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</si>
  <si>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</si>
  <si>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</si>
  <si>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</si>
  <si>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</si>
  <si>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</si>
  <si>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</si>
  <si>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</si>
  <si>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</si>
  <si>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</si>
  <si>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</si>
  <si>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</si>
  <si>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</si>
  <si>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</si>
  <si>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</si>
  <si>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</si>
  <si>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</si>
  <si>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</si>
  <si>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</si>
  <si>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</si>
  <si>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</si>
  <si>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</si>
  <si>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</si>
  <si>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</si>
  <si>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</si>
  <si>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</si>
  <si>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</si>
  <si>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</si>
  <si>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</si>
  <si>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</si>
  <si>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</si>
  <si>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</si>
  <si>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</si>
  <si>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</si>
  <si>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</si>
  <si>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</si>
  <si>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</si>
  <si>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</si>
  <si>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</si>
  <si>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</si>
  <si>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</si>
  <si>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</si>
  <si>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</si>
  <si>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</si>
  <si>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</si>
  <si>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</si>
  <si>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</si>
  <si>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</si>
  <si>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</si>
  <si>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</si>
  <si>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</si>
  <si>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</si>
  <si>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</si>
  <si>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</si>
  <si>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</si>
  <si>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</si>
  <si>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</si>
  <si>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</si>
  <si>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</si>
  <si>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</si>
  <si>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</si>
  <si>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</si>
  <si>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</si>
  <si>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</si>
  <si>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</si>
  <si>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</si>
  <si>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</si>
  <si>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</si>
  <si>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</si>
  <si>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</si>
  <si>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</si>
  <si>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</si>
  <si>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</si>
  <si>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</si>
  <si>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</si>
  <si>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</si>
  <si>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</si>
  <si>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</si>
  <si>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</si>
  <si>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</si>
  <si>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</si>
  <si>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</si>
  <si>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</si>
  <si>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</si>
  <si>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</si>
  <si>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</si>
  <si>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</si>
  <si>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</si>
  <si>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</si>
  <si>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</si>
  <si>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</si>
  <si>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</si>
  <si>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</si>
  <si>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</si>
  <si>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</si>
  <si>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</si>
  <si>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</si>
  <si>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</si>
  <si>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</si>
  <si>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</si>
  <si>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</si>
  <si>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</si>
  <si>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</si>
  <si>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</si>
  <si>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</si>
  <si>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</si>
  <si>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</si>
  <si>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</si>
  <si>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</si>
  <si>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</si>
  <si>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</si>
  <si>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</si>
  <si>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</si>
  <si>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</si>
  <si>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</si>
  <si>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</si>
  <si>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</si>
  <si>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</si>
  <si>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</si>
  <si>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</si>
  <si>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</si>
  <si>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</si>
  <si>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</si>
  <si>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</si>
  <si>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</si>
  <si>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</si>
  <si>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</si>
  <si>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</si>
  <si>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</si>
  <si>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</si>
  <si>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</si>
  <si>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</si>
  <si>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</si>
  <si>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</si>
  <si>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</si>
  <si>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</si>
  <si>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</si>
  <si>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</si>
  <si>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</si>
  <si>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</si>
  <si>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</si>
  <si>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</si>
  <si>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</si>
  <si>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</si>
  <si>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</si>
  <si>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</si>
  <si>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</si>
  <si>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</si>
  <si>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</si>
  <si>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</si>
  <si>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</si>
  <si>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</si>
  <si>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</si>
  <si>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</si>
  <si>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</si>
  <si>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</si>
  <si>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</si>
  <si>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</si>
  <si>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</si>
  <si>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</si>
  <si>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</si>
  <si>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</si>
  <si>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</si>
  <si>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</si>
  <si>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</si>
  <si>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</si>
  <si>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</si>
  <si>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</si>
  <si>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</si>
  <si>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</si>
  <si>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</si>
  <si>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</si>
  <si>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</si>
  <si>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</si>
  <si>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</si>
  <si>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</si>
  <si>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</si>
  <si>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</si>
  <si>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</si>
  <si>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</si>
  <si>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</si>
  <si>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</si>
  <si>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</si>
  <si>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</si>
  <si>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</si>
  <si>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</si>
  <si>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</si>
  <si>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</si>
  <si>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</si>
  <si>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</si>
  <si>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</si>
  <si>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</si>
  <si>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</si>
  <si>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</si>
  <si>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</si>
  <si>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</si>
  <si>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</si>
  <si>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</si>
  <si>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</si>
  <si>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</si>
  <si>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</si>
  <si>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</si>
  <si>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</si>
  <si>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</si>
  <si>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</si>
  <si>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</si>
  <si>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</si>
  <si>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</si>
  <si>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</si>
  <si>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</si>
  <si>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</si>
  <si>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</si>
  <si>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</si>
  <si>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</si>
  <si>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</si>
  <si>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</si>
  <si>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</si>
  <si>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</si>
  <si>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</si>
  <si>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</si>
  <si>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</si>
  <si>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</si>
  <si>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</si>
  <si>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</si>
  <si>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</si>
  <si>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</si>
  <si>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</si>
  <si>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</si>
  <si>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</si>
  <si>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</si>
  <si>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</si>
  <si>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</si>
  <si>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</si>
  <si>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</si>
  <si>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</si>
  <si>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</si>
  <si>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</si>
  <si>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</si>
  <si>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</si>
  <si>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</si>
  <si>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</si>
  <si>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</si>
  <si>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</si>
  <si>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</si>
  <si>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</si>
  <si>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</si>
  <si>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</si>
  <si>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</si>
  <si>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</si>
  <si>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</si>
  <si>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</si>
  <si>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</si>
  <si>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</si>
  <si>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</si>
  <si>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</si>
  <si>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</si>
  <si>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</si>
  <si>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</si>
  <si>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</si>
  <si>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</si>
  <si>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</si>
  <si>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</si>
  <si>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</si>
  <si>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</si>
  <si>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</si>
  <si>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</si>
  <si>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</si>
  <si>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</si>
  <si>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</si>
  <si>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</si>
  <si>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</si>
  <si>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</si>
  <si>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</si>
  <si>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</si>
  <si>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</si>
  <si>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</si>
  <si>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</si>
  <si>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</si>
  <si>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</si>
  <si>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</si>
  <si>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</si>
  <si>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</si>
  <si>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</si>
  <si>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</si>
  <si>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</si>
  <si>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</si>
  <si>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</si>
  <si>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</si>
  <si>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</si>
  <si>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</si>
  <si>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</si>
  <si>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</si>
  <si>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</si>
  <si>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</si>
  <si>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</si>
  <si>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</si>
  <si>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</si>
  <si>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</si>
  <si>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</si>
  <si>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</si>
  <si>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</si>
  <si>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</si>
  <si>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</si>
  <si>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</si>
  <si>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</si>
  <si>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</si>
  <si>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</si>
  <si>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</si>
  <si>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</si>
  <si>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</si>
  <si>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</si>
  <si>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</si>
  <si>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</si>
  <si>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</si>
  <si>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</si>
  <si>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</si>
  <si>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</si>
  <si>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</si>
  <si>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</si>
  <si>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</si>
  <si>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</si>
  <si>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</si>
  <si>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</si>
  <si>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</si>
  <si>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</si>
  <si>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</si>
  <si>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</si>
  <si>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</si>
  <si>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</si>
  <si>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</si>
  <si>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</si>
  <si>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</si>
  <si>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</si>
  <si>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</si>
  <si>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</si>
  <si>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</si>
  <si>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</si>
  <si>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</si>
  <si>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</si>
  <si>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</si>
  <si>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</si>
  <si>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</si>
  <si>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</si>
  <si>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</si>
  <si>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</si>
  <si>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</si>
  <si>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</si>
  <si>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</si>
  <si>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</si>
  <si>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</si>
  <si>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</si>
  <si>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</si>
  <si>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</si>
  <si>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</si>
  <si>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</si>
  <si>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</si>
  <si>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</si>
  <si>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</si>
  <si>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</si>
  <si>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</si>
  <si>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</si>
  <si>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</si>
  <si>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</si>
  <si>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</si>
  <si>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</si>
  <si>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</si>
  <si>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</si>
  <si>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</si>
  <si>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</si>
  <si>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</si>
  <si>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</si>
  <si>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</si>
  <si>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</si>
  <si>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</si>
  <si>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</si>
  <si>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</si>
  <si>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</si>
  <si>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</si>
  <si>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</si>
  <si>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</si>
  <si>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</si>
  <si>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</si>
  <si>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</si>
  <si>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</si>
  <si>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</si>
  <si>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</si>
  <si>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</si>
  <si>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</si>
  <si>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</si>
  <si>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</si>
  <si>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</si>
  <si>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</si>
  <si>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</si>
  <si>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</si>
  <si>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</si>
  <si>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</si>
  <si>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</si>
  <si>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</si>
  <si>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</si>
  <si>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</si>
  <si>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</si>
  <si>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</si>
  <si>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</si>
  <si>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</si>
  <si>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</si>
  <si>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</si>
  <si>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</si>
  <si>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</si>
  <si>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</si>
  <si>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</si>
  <si>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</si>
  <si>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</si>
  <si>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</si>
  <si>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</si>
  <si>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</si>
  <si>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</si>
  <si>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</si>
  <si>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</si>
  <si>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</si>
  <si>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</si>
  <si>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</si>
  <si>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</si>
  <si>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</si>
  <si>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</si>
  <si>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</si>
  <si>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</si>
  <si>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</si>
  <si>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</si>
  <si>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</si>
  <si>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</si>
  <si>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</si>
  <si>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</si>
  <si>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</si>
  <si>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</si>
  <si>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</si>
  <si>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</si>
  <si>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</si>
  <si>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</si>
  <si>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</si>
  <si>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</si>
  <si>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</si>
  <si>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</si>
  <si>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</si>
  <si>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</si>
  <si>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</si>
  <si>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</si>
  <si>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</si>
  <si>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</si>
  <si>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</si>
  <si>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</si>
  <si>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</si>
  <si>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</si>
  <si>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</si>
  <si>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</si>
  <si>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</si>
  <si>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</si>
  <si>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</si>
  <si>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</si>
  <si>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</si>
  <si>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</si>
  <si>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</si>
  <si>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</si>
  <si>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</si>
  <si>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</si>
  <si>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</si>
  <si>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</si>
  <si>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</si>
  <si>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</si>
  <si>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</si>
  <si>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</si>
  <si>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</si>
  <si>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</si>
  <si>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</si>
  <si>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</si>
  <si>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</si>
  <si>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</si>
  <si>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</si>
  <si>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</si>
  <si>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</si>
  <si>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</si>
  <si>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</si>
  <si>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</si>
  <si>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</si>
  <si>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</si>
  <si>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</si>
  <si>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</si>
  <si>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</si>
  <si>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</si>
  <si>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</si>
  <si>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</si>
  <si>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</si>
  <si>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</si>
  <si>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</si>
  <si>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</si>
  <si>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</si>
  <si>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</si>
  <si>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</si>
  <si>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</si>
  <si>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</si>
  <si>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</si>
  <si>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</si>
  <si>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</si>
  <si>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</si>
  <si>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</si>
  <si>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</si>
  <si>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</si>
  <si>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</si>
  <si>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</si>
  <si>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</si>
  <si>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</si>
  <si>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</si>
  <si>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</si>
  <si>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</si>
  <si>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</si>
  <si>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</si>
  <si>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</si>
  <si>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</si>
  <si>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</si>
  <si>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</si>
  <si>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</si>
  <si>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</si>
  <si>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</si>
  <si>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</si>
  <si>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</si>
  <si>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</si>
  <si>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</si>
  <si>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</si>
  <si>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</si>
  <si>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</si>
  <si>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</si>
  <si>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</si>
  <si>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</si>
  <si>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</si>
  <si>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</si>
  <si>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</si>
  <si>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</si>
  <si>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</si>
  <si>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</si>
  <si>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</si>
  <si>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</si>
  <si>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</si>
  <si>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</si>
  <si>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</si>
  <si>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</si>
  <si>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</si>
  <si>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</si>
  <si>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</si>
  <si>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</si>
  <si>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</si>
  <si>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</si>
  <si>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</si>
  <si>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</si>
  <si>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</si>
  <si>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</si>
  <si>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</si>
  <si>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</si>
  <si>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</si>
  <si>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</si>
  <si>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</si>
  <si>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</si>
  <si>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</si>
  <si>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</si>
  <si>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</si>
  <si>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</si>
  <si>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</si>
  <si>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</si>
  <si>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</si>
  <si>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</si>
  <si>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</si>
  <si>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</si>
  <si>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</si>
  <si>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</si>
  <si>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</si>
  <si>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</si>
  <si>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</si>
  <si>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</si>
  <si>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</si>
  <si>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</si>
  <si>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</si>
  <si>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</si>
  <si>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</si>
  <si>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</si>
  <si>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</si>
  <si>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</si>
  <si>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</si>
  <si>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</si>
  <si>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</si>
  <si>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</si>
  <si>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</si>
  <si>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</si>
  <si>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</si>
  <si>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</si>
  <si>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</si>
  <si>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</si>
  <si>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</si>
  <si>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</si>
  <si>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</si>
  <si>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</si>
  <si>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</si>
  <si>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</si>
  <si>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</si>
  <si>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</si>
  <si>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</si>
  <si>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</si>
  <si>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</si>
  <si>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</si>
  <si>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</si>
  <si>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</si>
  <si>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</si>
  <si>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</si>
  <si>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</si>
  <si>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</si>
  <si>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</si>
  <si>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</si>
  <si>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</si>
  <si>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</si>
  <si>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</si>
  <si>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</si>
  <si>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</si>
  <si>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</si>
  <si>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</si>
  <si>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</si>
  <si>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</si>
  <si>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</si>
  <si>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</si>
  <si>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</si>
  <si>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</si>
  <si>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</si>
  <si>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</si>
  <si>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</si>
  <si>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</si>
  <si>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</si>
  <si>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</si>
  <si>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</si>
  <si>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</si>
  <si>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</si>
  <si>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</si>
  <si>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</si>
  <si>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</si>
  <si>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</si>
  <si>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</si>
  <si>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</si>
  <si>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</si>
  <si>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</si>
  <si>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</si>
  <si>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</si>
  <si>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</si>
  <si>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</si>
  <si>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</si>
  <si>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</si>
  <si>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</si>
  <si>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</si>
  <si>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</si>
  <si>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</si>
  <si>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</si>
  <si>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</si>
  <si>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</si>
  <si>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</si>
  <si>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</si>
  <si>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</si>
  <si>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</si>
  <si>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</si>
  <si>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</si>
  <si>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</si>
  <si>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</si>
  <si>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</si>
  <si>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</si>
  <si>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</si>
  <si>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</si>
  <si>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</si>
  <si>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</si>
  <si>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</si>
  <si>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</si>
  <si>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</si>
  <si>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</si>
  <si>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</si>
  <si>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</si>
  <si>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</si>
  <si>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</si>
  <si>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</si>
  <si>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</si>
  <si>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</si>
  <si>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</si>
  <si>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</si>
  <si>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</si>
  <si>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</si>
  <si>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</si>
  <si>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</si>
  <si>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</si>
  <si>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</si>
  <si>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</si>
  <si>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</si>
  <si>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</si>
  <si>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</si>
  <si>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</si>
  <si>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</si>
  <si>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</si>
  <si>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</si>
  <si>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</si>
  <si>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</si>
  <si>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</si>
  <si>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</si>
  <si>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</si>
  <si>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</si>
  <si>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</si>
  <si>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</si>
  <si>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</si>
  <si>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</si>
  <si>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</si>
  <si>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</si>
  <si>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</si>
  <si>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</si>
  <si>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</si>
  <si>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</si>
  <si>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</si>
  <si>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</si>
  <si>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</si>
  <si>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</si>
  <si>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</si>
  <si>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</si>
  <si>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</si>
  <si>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</si>
  <si>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</si>
  <si>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</si>
  <si>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</si>
  <si>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</si>
  <si>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</si>
  <si>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</si>
  <si>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</si>
  <si>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</si>
  <si>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</si>
  <si>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</si>
  <si>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</si>
  <si>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</si>
  <si>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</si>
  <si>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</si>
  <si>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</si>
  <si>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</si>
  <si>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</si>
  <si>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</si>
  <si>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</si>
  <si>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</si>
  <si>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</si>
  <si>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</si>
  <si>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</si>
  <si>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</si>
  <si>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</si>
  <si>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</si>
  <si>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</si>
  <si>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</si>
  <si>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</si>
  <si>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</si>
  <si>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</si>
  <si>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</si>
  <si>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</si>
  <si>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</si>
  <si>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</si>
  <si>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</si>
  <si>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</si>
  <si>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</si>
  <si>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</si>
  <si>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</si>
  <si>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</si>
  <si>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</si>
  <si>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</si>
  <si>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</si>
  <si>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</si>
  <si>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</si>
  <si>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</si>
  <si>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</si>
  <si>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</si>
  <si>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</si>
  <si>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</si>
  <si>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</si>
  <si>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</si>
  <si>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</si>
  <si>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</si>
  <si>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</si>
  <si>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</si>
  <si>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</si>
  <si>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</si>
  <si>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</si>
  <si>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</si>
  <si>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</si>
  <si>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</si>
  <si>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</si>
  <si>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</si>
  <si>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</si>
  <si>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</si>
  <si>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</si>
  <si>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</si>
  <si>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</si>
  <si>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</si>
  <si>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</si>
  <si>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</si>
  <si>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</si>
  <si>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</si>
  <si>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</si>
  <si>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</si>
  <si>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</si>
  <si>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</si>
  <si>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</si>
  <si>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</si>
  <si>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</si>
  <si>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</si>
  <si>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</si>
  <si>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</si>
  <si>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</si>
  <si>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</si>
  <si>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</si>
  <si>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</si>
  <si>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</si>
  <si>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</si>
  <si>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</si>
  <si>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</si>
  <si>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</si>
  <si>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</si>
  <si>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</si>
  <si>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</si>
  <si>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</si>
  <si>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</si>
  <si>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</si>
  <si>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</si>
  <si>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</si>
  <si>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</si>
  <si>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</si>
  <si>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</si>
  <si>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</si>
  <si>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</si>
  <si>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</si>
  <si>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</si>
  <si>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</si>
  <si>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</si>
  <si>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</si>
  <si>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</si>
  <si>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</si>
  <si>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</si>
  <si>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</si>
  <si>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</si>
  <si>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</si>
  <si>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</si>
  <si>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</si>
  <si>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</si>
  <si>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</si>
  <si>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</si>
  <si>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</si>
  <si>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</si>
  <si>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</si>
  <si>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</si>
  <si>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</si>
  <si>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</si>
  <si>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</si>
  <si>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</si>
  <si>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</si>
  <si>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</si>
  <si>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</si>
  <si>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</si>
  <si>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</si>
  <si>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</si>
  <si>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</si>
  <si>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</si>
  <si>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</si>
  <si>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</si>
  <si>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</si>
  <si>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</si>
  <si>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</si>
  <si>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</si>
  <si>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</si>
  <si>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</si>
  <si>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</si>
  <si>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</si>
  <si>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</si>
  <si>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</si>
  <si>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</si>
  <si>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</si>
  <si>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</si>
  <si>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</si>
  <si>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</si>
  <si>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</si>
  <si>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</si>
  <si>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</si>
  <si>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</si>
  <si>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</si>
  <si>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</si>
  <si>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</si>
  <si>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</si>
  <si>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</si>
  <si>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</si>
  <si>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</si>
  <si>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</si>
  <si>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</si>
  <si>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</si>
  <si>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</si>
  <si>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</si>
  <si>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</si>
  <si>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</si>
  <si>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</si>
  <si>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</si>
  <si>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</si>
  <si>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</si>
  <si>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</si>
  <si>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</si>
  <si>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</si>
  <si>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</si>
  <si>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</si>
  <si>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</si>
  <si>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</si>
  <si>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</si>
  <si>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</si>
  <si>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</si>
  <si>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</si>
  <si>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</si>
  <si>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</si>
  <si>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</si>
  <si>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</si>
  <si>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</si>
  <si>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</si>
  <si>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</si>
  <si>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</si>
  <si>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</si>
  <si>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</si>
  <si>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</si>
  <si>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</si>
  <si>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</si>
  <si>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</si>
  <si>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</si>
  <si>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</si>
  <si>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</si>
  <si>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</si>
  <si>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</si>
  <si>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</si>
  <si>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</si>
  <si>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</si>
  <si>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</si>
  <si>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</si>
  <si>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</si>
  <si>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</si>
  <si>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</si>
  <si>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</si>
  <si>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</si>
  <si>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</si>
  <si>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</si>
  <si>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</si>
  <si>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</si>
  <si>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</si>
  <si>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</si>
  <si>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</si>
  <si>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</si>
  <si>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</si>
  <si>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</si>
  <si>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</si>
  <si>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</si>
  <si>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</si>
  <si>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</si>
  <si>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</si>
  <si>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</si>
  <si>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</si>
  <si>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</si>
  <si>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</si>
  <si>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</si>
  <si>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</si>
  <si>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</si>
  <si>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</si>
  <si>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</si>
  <si>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</si>
  <si>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</si>
  <si>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</si>
  <si>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</si>
  <si>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</si>
  <si>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</si>
  <si>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</si>
  <si>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</si>
  <si>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</si>
  <si>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</si>
  <si>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</si>
  <si>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</si>
  <si>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</si>
  <si>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</si>
  <si>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</si>
  <si>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</si>
  <si>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</si>
  <si>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</si>
  <si>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</si>
  <si>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</si>
  <si>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</si>
  <si>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</si>
  <si>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</si>
  <si>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</si>
  <si>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</si>
  <si>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</si>
  <si>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</si>
  <si>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</si>
  <si>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</si>
  <si>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</si>
  <si>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</si>
  <si>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</si>
  <si>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</si>
  <si>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</si>
  <si>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</si>
  <si>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</si>
  <si>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</si>
  <si>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</si>
  <si>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</si>
  <si>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</si>
  <si>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</si>
  <si>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</si>
  <si>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</si>
  <si>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</si>
  <si>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</si>
  <si>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</si>
  <si>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</si>
  <si>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</si>
  <si>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</si>
  <si>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</si>
  <si>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</si>
  <si>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</si>
  <si>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</si>
  <si>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</si>
  <si>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</si>
  <si>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</si>
  <si>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</si>
  <si>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</si>
  <si>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</si>
  <si>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</si>
  <si>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</si>
  <si>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</si>
  <si>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</si>
  <si>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</si>
  <si>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</si>
  <si>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</si>
  <si>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</si>
  <si>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</si>
  <si>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</si>
  <si>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</si>
  <si>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</si>
  <si>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</si>
  <si>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</si>
  <si>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</si>
  <si>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</si>
  <si>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</si>
  <si>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</si>
  <si>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</si>
  <si>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</si>
  <si>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</si>
  <si>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</si>
  <si>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</si>
  <si>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</si>
  <si>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</si>
  <si>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</si>
  <si>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</si>
  <si>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</si>
  <si>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</si>
  <si>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</si>
  <si>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</si>
  <si>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</si>
  <si>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</si>
  <si>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</si>
  <si>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</si>
  <si>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</si>
  <si>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</si>
  <si>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</si>
  <si>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</si>
  <si>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</si>
  <si>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</si>
  <si>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</si>
  <si>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</si>
  <si>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</si>
  <si>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</si>
  <si>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</si>
  <si>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</si>
  <si>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</si>
  <si>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</si>
  <si>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</si>
  <si>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</si>
  <si>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</si>
  <si>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</si>
  <si>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</si>
  <si>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</si>
  <si>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</si>
  <si>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</si>
  <si>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</si>
  <si>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</si>
  <si>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</si>
  <si>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</si>
  <si>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</si>
  <si>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</si>
  <si>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</si>
  <si>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</si>
  <si>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</si>
  <si>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</si>
  <si>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</si>
  <si>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</si>
  <si>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</si>
  <si>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</si>
  <si>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</si>
  <si>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</si>
  <si>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</si>
  <si>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</si>
  <si>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</si>
  <si>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</si>
  <si>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</si>
  <si>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</si>
  <si>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</si>
  <si>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</si>
  <si>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</si>
  <si>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</si>
  <si>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</si>
  <si>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</si>
  <si>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</si>
  <si>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</si>
  <si>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</si>
  <si>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</si>
  <si>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</si>
  <si>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</si>
  <si>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</si>
  <si>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</si>
  <si>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</si>
  <si>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</si>
  <si>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</si>
  <si>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</si>
  <si>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</si>
  <si>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</si>
  <si>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</si>
  <si>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</si>
  <si>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</si>
  <si>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</si>
  <si>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</si>
  <si>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</si>
  <si>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</si>
  <si>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</si>
  <si>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</si>
  <si>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</si>
  <si>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</si>
  <si>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</si>
  <si>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</si>
  <si>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</si>
  <si>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</si>
  <si>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</si>
  <si>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</si>
  <si>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</si>
  <si>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</si>
  <si>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</si>
  <si>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</si>
  <si>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</si>
  <si>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</si>
  <si>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</si>
  <si>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</si>
  <si>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</si>
  <si>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</si>
  <si>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</si>
  <si>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</si>
  <si>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</si>
  <si>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</si>
  <si>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</si>
  <si>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</si>
  <si>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</si>
  <si>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</si>
  <si>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</si>
  <si>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</si>
  <si>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</si>
  <si>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</si>
  <si>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</si>
  <si>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</si>
  <si>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</si>
  <si>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</si>
  <si>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</si>
  <si>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</si>
  <si>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</si>
  <si>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</si>
  <si>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</si>
  <si>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</si>
  <si>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</si>
  <si>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</si>
  <si>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</si>
  <si>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</si>
  <si>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</si>
  <si>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</si>
  <si>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</si>
  <si>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</si>
  <si>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</si>
  <si>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</si>
  <si>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</si>
  <si>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</si>
  <si>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</si>
  <si>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</si>
  <si>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</si>
  <si>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</si>
  <si>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</si>
  <si>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</si>
  <si>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</si>
  <si>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</si>
  <si>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</si>
  <si>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</si>
  <si>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</si>
  <si>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</si>
  <si>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</si>
  <si>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</si>
  <si>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</si>
  <si>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</si>
  <si>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</si>
  <si>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</si>
  <si>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</si>
  <si>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</si>
  <si>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</si>
  <si>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</si>
  <si>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</si>
  <si>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</si>
  <si>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</si>
  <si>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</si>
  <si>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</si>
  <si>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</si>
  <si>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</si>
  <si>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</si>
  <si>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</si>
  <si>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</si>
  <si>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</si>
  <si>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</si>
  <si>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</si>
  <si>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</si>
  <si>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</si>
  <si>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</si>
  <si>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</si>
  <si>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</si>
  <si>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</si>
  <si>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</si>
  <si>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</si>
  <si>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</si>
  <si>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</si>
  <si>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</si>
  <si>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</si>
  <si>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</si>
  <si>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</si>
  <si>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</si>
  <si>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</si>
  <si>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</si>
  <si>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</si>
  <si>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</si>
  <si>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</si>
  <si>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</si>
  <si>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</si>
  <si>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</si>
  <si>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</si>
  <si>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</si>
  <si>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</si>
  <si>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</si>
  <si>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</si>
  <si>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</si>
  <si>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</si>
  <si>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</si>
  <si>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</si>
  <si>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</si>
  <si>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</si>
  <si>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</si>
  <si>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</si>
  <si>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</si>
  <si>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</si>
  <si>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</si>
  <si>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</si>
  <si>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</si>
  <si>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</si>
  <si>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</si>
  <si>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</si>
  <si>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</si>
  <si>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</si>
  <si>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</si>
  <si>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</si>
  <si>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</si>
  <si>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</si>
  <si>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</si>
  <si>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</si>
  <si>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</si>
  <si>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</si>
  <si>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</si>
  <si>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</si>
  <si>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</si>
  <si>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</si>
  <si>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</si>
  <si>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</si>
  <si>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</si>
  <si>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</si>
  <si>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</si>
  <si>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</si>
  <si>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</si>
  <si>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</si>
  <si>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</si>
  <si>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</si>
  <si>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</si>
  <si>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</si>
  <si>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</si>
  <si>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</si>
  <si>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</si>
  <si>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</si>
  <si>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</si>
  <si>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</si>
  <si>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</si>
  <si>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</si>
  <si>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</si>
  <si>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</si>
  <si>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</si>
  <si>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</si>
  <si>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</si>
  <si>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</si>
  <si>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</si>
  <si>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</si>
  <si>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</si>
  <si>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</si>
  <si>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</si>
  <si>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</si>
  <si>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</si>
  <si>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</si>
  <si>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</si>
  <si>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</si>
  <si>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</si>
  <si>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</si>
  <si>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</si>
  <si>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</si>
  <si>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</si>
  <si>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</si>
  <si>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</si>
  <si>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</si>
  <si>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</si>
  <si>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</si>
  <si>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</si>
  <si>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</si>
  <si>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</si>
  <si>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</si>
  <si>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</si>
  <si>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</si>
  <si>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</si>
  <si>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</si>
  <si>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</si>
  <si>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</si>
  <si>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</si>
  <si>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</si>
  <si>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</si>
  <si>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</si>
  <si>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</si>
  <si>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</si>
  <si>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</si>
  <si>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</si>
  <si>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</si>
  <si>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</si>
  <si>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</si>
  <si>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</si>
  <si>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</si>
  <si>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</si>
  <si>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</si>
  <si>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</si>
  <si>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</si>
  <si>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</si>
  <si>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</si>
  <si>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</si>
  <si>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</si>
  <si>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</si>
  <si>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</si>
  <si>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</si>
  <si>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</si>
  <si>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</si>
  <si>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</si>
  <si>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</si>
  <si>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</si>
  <si>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</si>
  <si>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</si>
  <si>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</si>
  <si>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</si>
  <si>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</si>
  <si>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</si>
  <si>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</si>
  <si>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</si>
  <si>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</si>
  <si>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</si>
  <si>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</si>
  <si>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</si>
  <si>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</si>
  <si>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</si>
  <si>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</si>
  <si>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</si>
  <si>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</si>
  <si>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</si>
  <si>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</si>
  <si>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</si>
  <si>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</si>
  <si>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</si>
  <si>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</si>
  <si>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</si>
  <si>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</si>
  <si>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</si>
  <si>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</si>
  <si>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</si>
  <si>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</si>
  <si>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</si>
  <si>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</si>
  <si>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</si>
  <si>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</si>
  <si>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</si>
  <si>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</si>
  <si>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</si>
  <si>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</si>
  <si>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</si>
  <si>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</si>
  <si>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</si>
  <si>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</si>
  <si>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</si>
  <si>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</si>
  <si>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</si>
  <si>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</si>
  <si>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</si>
  <si>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</si>
  <si>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</si>
  <si>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</si>
  <si>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</si>
  <si>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</si>
  <si>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</si>
  <si>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</si>
  <si>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</si>
  <si>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</si>
  <si>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</si>
  <si>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</si>
  <si>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</si>
  <si>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</si>
  <si>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</si>
  <si>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</si>
  <si>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</si>
  <si>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</si>
  <si>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</si>
  <si>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</si>
  <si>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</si>
  <si>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</si>
  <si>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</si>
  <si>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</si>
  <si>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</si>
  <si>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</si>
  <si>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</si>
  <si>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</si>
  <si>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</si>
  <si>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</si>
  <si>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</si>
  <si>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</si>
  <si>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</si>
  <si>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</si>
  <si>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</si>
  <si>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</si>
  <si>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</si>
  <si>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</si>
  <si>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</si>
  <si>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</si>
  <si>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</si>
  <si>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</si>
  <si>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</si>
  <si>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</si>
  <si>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</si>
  <si>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</si>
  <si>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</si>
  <si>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</si>
  <si>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</si>
  <si>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</si>
  <si>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</si>
  <si>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</si>
  <si>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</si>
  <si>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</si>
  <si>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</si>
  <si>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</si>
  <si>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</si>
  <si>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</si>
  <si>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</si>
  <si>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</si>
  <si>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</si>
  <si>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</si>
  <si>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</si>
  <si>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</si>
  <si>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</si>
  <si>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</si>
  <si>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</si>
  <si>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</si>
  <si>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</si>
  <si>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</si>
  <si>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</si>
  <si>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</si>
  <si>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</si>
  <si>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</si>
  <si>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</si>
  <si>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</si>
  <si>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</si>
  <si>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</si>
  <si>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</si>
  <si>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</si>
  <si>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</si>
  <si>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</si>
  <si>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</si>
  <si>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</si>
  <si>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</si>
  <si>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</si>
  <si>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</si>
  <si>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</si>
  <si>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</si>
  <si>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</si>
  <si>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</si>
  <si>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</si>
  <si>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</si>
  <si>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</si>
  <si>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</si>
  <si>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</si>
  <si>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</si>
  <si>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</si>
  <si>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</si>
  <si>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</si>
  <si>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</si>
  <si>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</si>
  <si>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</si>
  <si>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</si>
  <si>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</si>
  <si>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</si>
  <si>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</si>
  <si>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</si>
  <si>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</si>
  <si>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</si>
  <si>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</si>
  <si>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</si>
  <si>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</si>
  <si>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</si>
  <si>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</si>
  <si>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</si>
  <si>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</si>
  <si>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</si>
  <si>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</si>
  <si>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</si>
  <si>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</si>
  <si>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</si>
  <si>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</si>
  <si>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</si>
  <si>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</si>
  <si>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</si>
  <si>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</si>
  <si>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</si>
  <si>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</si>
  <si>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</si>
  <si>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</si>
  <si>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</si>
  <si>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</si>
  <si>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</si>
  <si>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</si>
  <si>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</si>
  <si>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</si>
  <si>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</si>
  <si>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</si>
  <si>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</si>
  <si>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</si>
  <si>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</si>
  <si>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</si>
  <si>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</si>
  <si>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</si>
  <si>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</si>
  <si>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</si>
  <si>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</si>
  <si>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</si>
  <si>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</si>
  <si>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</si>
  <si>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</si>
  <si>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</si>
  <si>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</si>
  <si>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</si>
  <si>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</si>
  <si>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</si>
  <si>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</si>
  <si>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</si>
  <si>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</si>
  <si>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</si>
  <si>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</si>
  <si>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</si>
  <si>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</si>
  <si>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</si>
  <si>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</si>
  <si>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</si>
  <si>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</si>
  <si>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</si>
  <si>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</si>
  <si>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</si>
  <si>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</si>
  <si>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</si>
  <si>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</si>
  <si>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</si>
  <si>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</si>
  <si>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</si>
  <si>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</si>
  <si>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</si>
  <si>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</si>
  <si>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</si>
  <si>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</si>
  <si>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</si>
  <si>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</si>
  <si>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</si>
  <si>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</si>
  <si>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</si>
  <si>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</si>
  <si>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</si>
  <si>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</si>
  <si>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</si>
  <si>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</si>
  <si>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</si>
  <si>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</si>
  <si>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</si>
  <si>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</si>
  <si>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</si>
  <si>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</si>
  <si>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</si>
  <si>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</si>
  <si>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</si>
  <si>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</si>
  <si>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</si>
  <si>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</si>
  <si>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</si>
  <si>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</si>
  <si>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</si>
  <si>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</si>
  <si>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</si>
  <si>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</si>
  <si>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</si>
  <si>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</si>
  <si>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</si>
  <si>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</si>
  <si>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</si>
  <si>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</si>
  <si>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</si>
  <si>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</si>
  <si>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</si>
  <si>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</si>
  <si>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</si>
  <si>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</si>
  <si>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</si>
  <si>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</si>
  <si>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</si>
  <si>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</si>
  <si>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</si>
  <si>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</si>
  <si>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</si>
  <si>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</si>
  <si>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</si>
  <si>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</si>
  <si>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</si>
  <si>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</si>
  <si>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</si>
  <si>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</si>
  <si>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</si>
  <si>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</si>
  <si>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</si>
  <si>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</si>
  <si>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</si>
  <si>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</si>
  <si>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</si>
  <si>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</si>
  <si>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</si>
  <si>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</si>
  <si>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</si>
  <si>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</si>
  <si>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</si>
  <si>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</si>
  <si>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</si>
  <si>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</si>
  <si>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</si>
  <si>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</si>
  <si>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</si>
  <si>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</si>
  <si>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</si>
  <si>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</si>
  <si>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</si>
  <si>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</si>
  <si>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</si>
  <si>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</si>
  <si>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</si>
  <si>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</si>
  <si>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</si>
  <si>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</si>
  <si>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</si>
  <si>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</si>
  <si>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</si>
  <si>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</si>
  <si>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</si>
  <si>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</si>
  <si>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</si>
  <si>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</si>
  <si>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</si>
  <si>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</si>
  <si>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</si>
  <si>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</si>
  <si>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</si>
  <si>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</si>
  <si>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</si>
  <si>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</si>
  <si>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</si>
  <si>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</si>
  <si>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</si>
  <si>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</si>
  <si>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</si>
  <si>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</si>
  <si>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</si>
  <si>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</si>
  <si>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</si>
  <si>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</si>
  <si>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</si>
  <si>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</si>
  <si>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</si>
  <si>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</si>
  <si>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</si>
  <si>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</si>
  <si>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</si>
  <si>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</si>
  <si>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</si>
  <si>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</si>
  <si>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</si>
  <si>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</si>
  <si>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</si>
  <si>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</si>
  <si>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</si>
  <si>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</si>
  <si>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</si>
  <si>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</si>
  <si>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</si>
  <si>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</si>
  <si>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</si>
  <si>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</si>
  <si>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</si>
  <si>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</si>
  <si>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</si>
  <si>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</si>
  <si>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</si>
  <si>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</si>
  <si>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</si>
  <si>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</si>
  <si>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</si>
  <si>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</si>
  <si>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</si>
  <si>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</si>
  <si>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</si>
  <si>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</si>
  <si>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</si>
  <si>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</si>
  <si>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</si>
  <si>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</si>
  <si>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</si>
  <si>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</si>
  <si>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</si>
  <si>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</si>
  <si>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</si>
  <si>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</si>
  <si>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</si>
  <si>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</si>
  <si>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</si>
  <si>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</si>
  <si>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</si>
  <si>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</si>
  <si>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</si>
  <si>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</si>
  <si>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</si>
  <si>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</si>
  <si>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</si>
  <si>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</si>
  <si>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</si>
  <si>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</si>
  <si>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</si>
  <si>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</si>
  <si>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</si>
  <si>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</si>
  <si>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</si>
  <si>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</si>
  <si>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</si>
  <si>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</si>
  <si>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</si>
  <si>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</si>
  <si>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</si>
  <si>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</si>
  <si>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</si>
  <si>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</si>
  <si>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</si>
  <si>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</si>
  <si>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</si>
  <si>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</si>
  <si>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</si>
  <si>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</si>
  <si>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</si>
  <si>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</si>
  <si>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</si>
  <si>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</si>
  <si>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</si>
  <si>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</si>
  <si>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</si>
  <si>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</si>
  <si>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</si>
  <si>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</si>
  <si>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</si>
  <si>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</si>
  <si>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</si>
  <si>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</si>
  <si>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</si>
  <si>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</si>
  <si>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</si>
  <si>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</si>
  <si>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</si>
  <si>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</si>
  <si>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</si>
  <si>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</si>
  <si>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</si>
  <si>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</si>
  <si>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</si>
  <si>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</si>
  <si>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</si>
  <si>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</si>
  <si>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</si>
  <si>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</si>
  <si>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</si>
  <si>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</si>
  <si>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</si>
  <si>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</si>
  <si>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</si>
  <si>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</si>
  <si>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</si>
  <si>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</si>
  <si>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</si>
  <si>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</si>
  <si>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</si>
  <si>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</si>
  <si>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</si>
  <si>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</si>
  <si>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</si>
  <si>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</si>
  <si>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</si>
  <si>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</si>
  <si>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</si>
  <si>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</si>
  <si>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</si>
  <si>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</si>
  <si>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</si>
  <si>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</si>
  <si>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</si>
  <si>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</si>
  <si>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</si>
  <si>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</si>
  <si>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</si>
  <si>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</si>
  <si>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</si>
  <si>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</si>
  <si>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</si>
  <si>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</si>
  <si>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</si>
  <si>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</si>
  <si>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</si>
  <si>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</si>
  <si>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</si>
  <si>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</si>
  <si>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</si>
  <si>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</si>
  <si>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</si>
  <si>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</si>
  <si>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</si>
  <si>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</si>
  <si>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</si>
  <si>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</si>
  <si>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</si>
  <si>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</si>
  <si>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</si>
  <si>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</si>
  <si>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</si>
  <si>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</si>
  <si>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</si>
  <si>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</si>
  <si>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</si>
  <si>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</si>
  <si>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</si>
  <si>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</si>
  <si>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</si>
  <si>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</si>
  <si>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</si>
  <si>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</si>
  <si>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</si>
  <si>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</si>
  <si>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</si>
  <si>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</si>
  <si>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</si>
  <si>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</si>
  <si>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</si>
  <si>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</si>
  <si>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</si>
  <si>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</si>
  <si>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</si>
  <si>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</si>
  <si>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</si>
  <si>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</si>
  <si>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</si>
  <si>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</si>
  <si>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</si>
  <si>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</si>
  <si>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</si>
  <si>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</si>
  <si>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</si>
  <si>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</si>
  <si>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</si>
  <si>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</si>
  <si>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</si>
  <si>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</si>
  <si>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</si>
  <si>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</si>
  <si>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</si>
  <si>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</si>
  <si>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</si>
  <si>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</si>
  <si>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</si>
  <si>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</si>
  <si>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</si>
  <si>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</si>
  <si>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</si>
  <si>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</si>
  <si>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</si>
  <si>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</si>
  <si>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</si>
  <si>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</si>
  <si>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</si>
  <si>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</si>
  <si>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</si>
  <si>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</si>
  <si>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</si>
  <si>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</si>
  <si>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</si>
  <si>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</si>
  <si>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</si>
  <si>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</si>
  <si>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</si>
  <si>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</si>
  <si>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</si>
  <si>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</si>
  <si>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</si>
  <si>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</si>
  <si>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</si>
  <si>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</si>
  <si>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</si>
  <si>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</si>
  <si>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</si>
  <si>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</si>
  <si>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</si>
  <si>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</si>
  <si>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</si>
  <si>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</si>
  <si>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</si>
  <si>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</si>
  <si>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</si>
  <si>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</si>
  <si>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</si>
  <si>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</si>
  <si>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</si>
  <si>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</si>
  <si>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</si>
  <si>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</si>
  <si>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</si>
  <si>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</si>
  <si>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</si>
  <si>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</si>
  <si>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</si>
  <si>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</si>
  <si>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</si>
  <si>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</si>
  <si>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</si>
  <si>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</si>
  <si>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</si>
  <si>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</si>
  <si>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</si>
  <si>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</si>
  <si>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</si>
  <si>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</si>
  <si>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</si>
  <si>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</si>
  <si>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</si>
  <si>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</si>
  <si>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</si>
  <si>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</si>
  <si>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</si>
  <si>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</si>
  <si>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</si>
  <si>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</si>
  <si>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</si>
  <si>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</si>
  <si>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</si>
  <si>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</si>
  <si>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</si>
  <si>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</si>
  <si>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</si>
  <si>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</si>
  <si>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</si>
  <si>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</si>
  <si>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</si>
  <si>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</si>
  <si>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</si>
  <si>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</si>
  <si>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</si>
  <si>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</si>
  <si>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</si>
  <si>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</si>
  <si>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</si>
  <si>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</si>
  <si>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</si>
  <si>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</si>
  <si>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</si>
  <si>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</si>
  <si>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</si>
  <si>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</si>
  <si>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</si>
  <si>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</si>
  <si>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</si>
  <si>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</si>
  <si>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</si>
  <si>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</si>
  <si>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</si>
  <si>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</si>
  <si>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</si>
  <si>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</si>
  <si>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</si>
  <si>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</si>
  <si>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</si>
  <si>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</si>
  <si>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</si>
  <si>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</si>
  <si>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</si>
  <si>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</si>
  <si>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</si>
  <si>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</si>
  <si>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</si>
  <si>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</si>
  <si>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</si>
  <si>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</si>
  <si>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</si>
  <si>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</si>
  <si>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</si>
  <si>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</si>
  <si>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</si>
  <si>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</si>
  <si>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</si>
  <si>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</si>
  <si>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</si>
  <si>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</si>
  <si>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</si>
  <si>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</si>
  <si>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</si>
  <si>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</si>
  <si>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</si>
  <si>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</si>
  <si>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</si>
  <si>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</si>
  <si>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</si>
  <si>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</si>
  <si>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</si>
  <si>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</si>
  <si>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</si>
  <si>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</si>
  <si>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</si>
  <si>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</si>
  <si>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</si>
  <si>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</si>
  <si>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</si>
  <si>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</si>
  <si>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</si>
  <si>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</si>
  <si>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</si>
  <si>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</si>
  <si>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</si>
  <si>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</si>
  <si>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</si>
  <si>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</si>
  <si>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</si>
  <si>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</si>
  <si>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</si>
  <si>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</si>
  <si>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</si>
  <si>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</si>
  <si>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</si>
  <si>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</si>
  <si>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</si>
  <si>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</si>
  <si>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</si>
  <si>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</si>
  <si>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</si>
  <si>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</si>
  <si>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</si>
  <si>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</si>
  <si>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</si>
  <si>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</si>
  <si>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</si>
  <si>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</si>
  <si>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</si>
  <si>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</si>
  <si>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</si>
  <si>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</si>
  <si>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</si>
  <si>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</si>
  <si>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</si>
  <si>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</si>
  <si>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</si>
  <si>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</si>
  <si>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</si>
  <si>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</si>
  <si>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</si>
  <si>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</si>
  <si>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</si>
  <si>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</si>
  <si>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</si>
  <si>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</si>
  <si>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</si>
  <si>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</si>
  <si>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</si>
  <si>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</si>
  <si>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</si>
  <si>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</si>
  <si>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</si>
  <si>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</si>
  <si>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</si>
  <si>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</si>
  <si>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</si>
  <si>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</si>
  <si>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</si>
  <si>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</si>
  <si>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</si>
  <si>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</si>
  <si>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</si>
  <si>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</si>
  <si>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</si>
  <si>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</si>
  <si>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</si>
  <si>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</si>
  <si>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</si>
  <si>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</si>
  <si>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</si>
  <si>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</si>
  <si>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</si>
  <si>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</si>
  <si>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</si>
  <si>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</si>
  <si>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</si>
  <si>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</si>
  <si>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</si>
  <si>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</si>
  <si>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</si>
  <si>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</si>
  <si>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</si>
  <si>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</si>
  <si>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</si>
  <si>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</si>
  <si>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</si>
  <si>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</si>
  <si>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</si>
  <si>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</si>
  <si>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</si>
  <si>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</si>
  <si>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</si>
  <si>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</si>
  <si>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</si>
  <si>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</si>
  <si>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</si>
  <si>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</si>
  <si>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</si>
  <si>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</si>
  <si>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</si>
  <si>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</si>
  <si>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</si>
  <si>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</si>
  <si>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</si>
  <si>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</si>
  <si>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</si>
  <si>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</si>
  <si>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</si>
  <si>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</si>
  <si>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</si>
  <si>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</si>
  <si>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</si>
  <si>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</si>
  <si>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</si>
  <si>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</si>
  <si>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</si>
  <si>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</si>
  <si>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</si>
  <si>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</si>
  <si>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</si>
  <si>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</si>
  <si>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</si>
  <si>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</si>
  <si>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</si>
  <si>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</si>
  <si>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</si>
  <si>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</si>
  <si>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</si>
  <si>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</si>
  <si>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</si>
  <si>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</si>
  <si>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</si>
  <si>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</si>
  <si>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</si>
  <si>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</si>
  <si>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</si>
  <si>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</si>
  <si>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</si>
  <si>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</si>
  <si>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</si>
  <si>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</si>
  <si>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</si>
  <si>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</si>
  <si>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</si>
  <si>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</si>
  <si>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</si>
  <si>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</si>
  <si>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</si>
  <si>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</si>
  <si>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</si>
  <si>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</si>
  <si>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</si>
  <si>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</si>
  <si>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</si>
  <si>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</si>
  <si>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</si>
  <si>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</si>
  <si>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</si>
  <si>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</si>
  <si>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</si>
  <si>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</si>
  <si>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</si>
  <si>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</si>
  <si>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</si>
  <si>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</si>
  <si>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</si>
  <si>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</si>
  <si>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</si>
  <si>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</si>
  <si>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</si>
  <si>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</si>
  <si>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</si>
  <si>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</si>
  <si>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</si>
  <si>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</si>
  <si>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</si>
  <si>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</si>
  <si>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</si>
  <si>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</si>
  <si>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</si>
  <si>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</si>
  <si>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</si>
  <si>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</si>
  <si>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</si>
  <si>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</si>
  <si>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</si>
  <si>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</si>
  <si>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</si>
  <si>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</si>
  <si>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</si>
  <si>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</si>
  <si>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</si>
  <si>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</si>
  <si>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</si>
  <si>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</si>
  <si>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</si>
  <si>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</si>
  <si>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</si>
  <si>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</si>
  <si>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</si>
  <si>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</si>
  <si>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</si>
  <si>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</si>
  <si>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</si>
  <si>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</si>
  <si>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</si>
  <si>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</si>
  <si>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</si>
  <si>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</si>
  <si>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</si>
  <si>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</si>
  <si>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</si>
  <si>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</si>
  <si>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</si>
  <si>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</si>
  <si>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</si>
  <si>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</si>
  <si>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</si>
  <si>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</si>
  <si>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</si>
  <si>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</si>
  <si>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</si>
  <si>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</si>
  <si>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</si>
  <si>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</si>
  <si>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</si>
  <si>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</si>
  <si>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</si>
  <si>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</si>
  <si>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</si>
  <si>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</si>
  <si>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</si>
  <si>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</si>
  <si>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</si>
  <si>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</si>
  <si>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</si>
  <si>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</si>
  <si>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</si>
  <si>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</si>
  <si>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</si>
  <si>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</si>
  <si>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</si>
  <si>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</si>
  <si>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</si>
  <si>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</si>
  <si>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</si>
  <si>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</si>
  <si>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</si>
  <si>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</si>
  <si>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</si>
  <si>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</si>
  <si>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</si>
  <si>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</si>
  <si>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</si>
  <si>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</si>
  <si>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</si>
  <si>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</si>
  <si>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</si>
  <si>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</si>
  <si>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</si>
  <si>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</si>
  <si>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</si>
  <si>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</si>
  <si>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</si>
  <si>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</si>
  <si>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</si>
  <si>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</si>
  <si>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</si>
  <si>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</si>
  <si>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</si>
  <si>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</si>
  <si>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</si>
  <si>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</si>
  <si>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</si>
  <si>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</si>
  <si>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</si>
  <si>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</si>
  <si>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</si>
  <si>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</si>
  <si>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</si>
  <si>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</si>
  <si>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</si>
  <si>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</si>
  <si>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</si>
  <si>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</si>
  <si>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</si>
  <si>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</si>
  <si>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</si>
  <si>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</si>
  <si>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</si>
  <si>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</si>
  <si>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</si>
  <si>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</si>
  <si>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</si>
  <si>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</si>
  <si>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</si>
  <si>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</si>
  <si>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</si>
  <si>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</si>
  <si>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</si>
  <si>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</si>
  <si>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</si>
  <si>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</si>
  <si>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</si>
  <si>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</si>
  <si>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</si>
  <si>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</si>
  <si>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</si>
  <si>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</si>
  <si>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</si>
  <si>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</si>
  <si>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</si>
  <si>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</si>
  <si>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</si>
  <si>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</si>
  <si>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</si>
  <si>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</si>
  <si>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</si>
  <si>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</si>
  <si>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</si>
  <si>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</si>
  <si>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</si>
  <si>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</si>
  <si>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</si>
  <si>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</si>
  <si>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</si>
  <si>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</si>
  <si>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</si>
  <si>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</si>
  <si>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</si>
  <si>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</si>
  <si>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</si>
  <si>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</si>
  <si>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</si>
  <si>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</si>
  <si>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</si>
  <si>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</si>
  <si>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</si>
  <si>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</si>
  <si>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</si>
  <si>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</si>
  <si>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</si>
  <si>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</si>
  <si>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</si>
  <si>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</si>
  <si>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</si>
  <si>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</si>
  <si>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</si>
  <si>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</si>
  <si>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</si>
  <si>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</si>
  <si>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</si>
  <si>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</si>
  <si>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</si>
  <si>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</si>
  <si>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</si>
  <si>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</si>
  <si>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</si>
  <si>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</si>
  <si>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</si>
  <si>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</si>
  <si>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</si>
  <si>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</si>
  <si>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</si>
  <si>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</si>
  <si>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</si>
  <si>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</si>
  <si>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</si>
  <si>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</si>
  <si>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</si>
  <si>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</si>
  <si>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</si>
  <si>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</si>
  <si>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</si>
  <si>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</si>
  <si>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</si>
  <si>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</si>
  <si>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</si>
  <si>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</si>
  <si>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</si>
  <si>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</si>
  <si>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</si>
  <si>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</si>
  <si>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</si>
  <si>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</si>
  <si>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</si>
  <si>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</si>
  <si>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</si>
  <si>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</si>
  <si>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</si>
  <si>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</si>
  <si>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</si>
  <si>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</si>
  <si>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</si>
  <si>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</si>
  <si>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</si>
  <si>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</si>
  <si>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</si>
  <si>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</si>
  <si>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</si>
  <si>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</si>
  <si>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</si>
  <si>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</si>
  <si>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</si>
  <si>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</si>
  <si>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</si>
  <si>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</si>
  <si>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</si>
  <si>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</si>
  <si>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</si>
  <si>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</si>
  <si>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</si>
  <si>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</si>
  <si>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</si>
  <si>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</si>
  <si>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</si>
  <si>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</si>
  <si>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</si>
  <si>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</si>
  <si>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</si>
  <si>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</si>
  <si>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</si>
  <si>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</si>
  <si>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</si>
  <si>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</si>
  <si>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</si>
  <si>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</si>
  <si>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</si>
  <si>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</si>
  <si>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</si>
  <si>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</si>
  <si>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</si>
  <si>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</si>
  <si>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</si>
  <si>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</si>
  <si>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</si>
  <si>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</si>
  <si>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</si>
  <si>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</si>
  <si>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</si>
  <si>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</si>
  <si>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</si>
  <si>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</si>
  <si>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</si>
  <si>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</si>
  <si>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</si>
  <si>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</si>
  <si>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</si>
  <si>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</si>
  <si>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</si>
  <si>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</si>
  <si>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</si>
  <si>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</si>
  <si>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</si>
  <si>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</si>
  <si>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</si>
  <si>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</si>
  <si>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</si>
  <si>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</si>
  <si>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</si>
  <si>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</si>
  <si>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</si>
  <si>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</si>
  <si>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</si>
  <si>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</si>
  <si>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</si>
  <si>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</si>
  <si>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</si>
  <si>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</si>
  <si>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</si>
  <si>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</si>
  <si>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</si>
  <si>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</si>
  <si>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</si>
  <si>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</si>
  <si>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</si>
  <si>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</si>
  <si>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</si>
  <si>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</si>
  <si>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</si>
  <si>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</si>
  <si>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</si>
  <si>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</si>
  <si>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</si>
  <si>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</si>
  <si>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</si>
  <si>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</si>
  <si>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</si>
  <si>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</si>
  <si>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</si>
  <si>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</si>
  <si>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</si>
  <si>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</si>
  <si>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</si>
  <si>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</si>
  <si>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</si>
  <si>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</si>
  <si>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</si>
  <si>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</si>
  <si>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</si>
  <si>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</si>
  <si>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</si>
  <si>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</si>
  <si>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</si>
  <si>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</si>
  <si>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</si>
  <si>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</si>
  <si>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</si>
  <si>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</si>
  <si>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</si>
  <si>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</si>
  <si>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</si>
  <si>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</si>
  <si>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</si>
  <si>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</si>
  <si>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</si>
  <si>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</si>
  <si>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</si>
  <si>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</si>
  <si>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</si>
  <si>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</si>
  <si>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</si>
  <si>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</si>
  <si>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</si>
  <si>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</si>
  <si>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</si>
  <si>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</si>
  <si>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</si>
  <si>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</si>
  <si>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</si>
  <si>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</si>
  <si>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</si>
  <si>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</si>
  <si>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</si>
  <si>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</si>
  <si>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</si>
  <si>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</si>
  <si>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</si>
  <si>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</si>
  <si>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</si>
  <si>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</si>
  <si>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</si>
  <si>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</si>
  <si>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</si>
  <si>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</si>
  <si>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</si>
  <si>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</si>
  <si>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</si>
  <si>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</si>
  <si>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</si>
  <si>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</si>
  <si>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</si>
  <si>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</si>
  <si>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</si>
  <si>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</si>
  <si>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</si>
  <si>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</si>
  <si>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</si>
  <si>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</si>
  <si>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</si>
  <si>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</si>
  <si>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</si>
  <si>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</si>
  <si>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</si>
  <si>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</si>
  <si>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</si>
  <si>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</si>
  <si>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</si>
  <si>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</si>
  <si>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</si>
  <si>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</si>
  <si>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</si>
  <si>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</si>
  <si>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</si>
  <si>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</si>
  <si>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</si>
  <si>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</si>
  <si>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</si>
  <si>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</si>
  <si>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</si>
  <si>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</si>
  <si>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</si>
  <si>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</si>
  <si>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</si>
  <si>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</si>
  <si>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</si>
  <si>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</si>
  <si>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</si>
  <si>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</si>
  <si>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</si>
  <si>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</si>
  <si>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</si>
  <si>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</si>
  <si>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</si>
  <si>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</si>
  <si>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</si>
  <si>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</si>
  <si>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</si>
  <si>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</si>
  <si>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</si>
  <si>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</si>
  <si>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</si>
  <si>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</si>
  <si>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</si>
  <si>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</si>
  <si>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</si>
  <si>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</si>
  <si>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</si>
  <si>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</si>
  <si>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</si>
  <si>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</si>
  <si>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</si>
  <si>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</si>
  <si>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</si>
  <si>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</si>
  <si>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</si>
  <si>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</si>
  <si>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</si>
  <si>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</si>
  <si>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</si>
  <si>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</si>
  <si>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</si>
  <si>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</si>
  <si>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</si>
  <si>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</si>
  <si>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</si>
  <si>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</si>
  <si>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</si>
  <si>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</si>
  <si>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</si>
  <si>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</si>
  <si>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</si>
  <si>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</si>
  <si>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</si>
  <si>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</si>
  <si>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</si>
  <si>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</si>
  <si>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</si>
  <si>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</si>
  <si>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</si>
  <si>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</si>
  <si>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</si>
  <si>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</si>
  <si>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</si>
  <si>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</si>
  <si>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</si>
  <si>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</si>
  <si>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</si>
  <si>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</si>
  <si>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</si>
  <si>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</si>
  <si>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</si>
  <si>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</si>
  <si>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</si>
  <si>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</si>
  <si>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</si>
  <si>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</si>
  <si>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</si>
  <si>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</si>
  <si>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</si>
  <si>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</si>
  <si>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</si>
  <si>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</si>
  <si>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</si>
  <si>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</si>
  <si>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</si>
  <si>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</si>
  <si>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</si>
  <si>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</si>
  <si>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</si>
  <si>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</si>
  <si>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</si>
  <si>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</si>
  <si>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</si>
  <si>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</si>
  <si>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</si>
  <si>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</si>
  <si>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</si>
  <si>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</si>
  <si>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</si>
  <si>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</si>
  <si>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</si>
  <si>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</si>
  <si>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</si>
  <si>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</si>
  <si>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</si>
  <si>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</si>
  <si>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</si>
  <si>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</si>
  <si>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</si>
  <si>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</si>
  <si>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</si>
  <si>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</si>
  <si>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</si>
  <si>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</si>
  <si>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</si>
  <si>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</si>
  <si>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</si>
  <si>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</si>
  <si>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</si>
  <si>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</si>
  <si>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</si>
  <si>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</si>
  <si>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</si>
  <si>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</si>
  <si>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</si>
  <si>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</si>
  <si>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</si>
  <si>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</si>
  <si>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</si>
  <si>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</si>
  <si>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</si>
  <si>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</si>
  <si>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</si>
  <si>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</si>
  <si>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</si>
  <si>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</si>
  <si>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</si>
  <si>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</si>
  <si>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</si>
  <si>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</si>
  <si>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</si>
  <si>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</si>
  <si>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</si>
  <si>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</si>
  <si>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</si>
  <si>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</si>
  <si>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</si>
  <si>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</si>
  <si>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</si>
  <si>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</si>
  <si>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</si>
  <si>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</si>
  <si>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</si>
  <si>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</si>
  <si>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</si>
  <si>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</si>
  <si>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</si>
  <si>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</si>
  <si>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</si>
  <si>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</si>
  <si>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</si>
  <si>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</si>
  <si>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</si>
  <si>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</si>
  <si>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</si>
  <si>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</si>
  <si>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</si>
  <si>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</si>
  <si>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</si>
  <si>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</si>
  <si>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</si>
  <si>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</si>
  <si>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</si>
  <si>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</si>
  <si>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</si>
  <si>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</si>
  <si>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</si>
  <si>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</si>
  <si>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</si>
  <si>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</si>
  <si>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</si>
  <si>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</si>
  <si>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</si>
  <si>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</si>
  <si>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</si>
  <si>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</si>
  <si>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</si>
  <si>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</si>
  <si>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</si>
  <si>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</si>
  <si>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</si>
  <si>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</si>
  <si>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</si>
  <si>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</si>
  <si>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</si>
  <si>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</si>
  <si>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</si>
  <si>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</si>
  <si>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</si>
  <si>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</si>
  <si>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</si>
  <si>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</si>
  <si>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</si>
  <si>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</si>
  <si>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</si>
  <si>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</si>
  <si>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</si>
  <si>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</si>
  <si>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</si>
  <si>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</si>
  <si>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</si>
  <si>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</si>
  <si>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</si>
  <si>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</si>
  <si>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</si>
  <si>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</si>
  <si>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</si>
  <si>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</si>
  <si>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</si>
  <si>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</si>
  <si>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</si>
  <si>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</si>
  <si>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</si>
  <si>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</si>
  <si>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</si>
  <si>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</si>
  <si>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</si>
  <si>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</si>
  <si>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</si>
  <si>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</si>
  <si>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</si>
  <si>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</si>
  <si>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</si>
  <si>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</si>
  <si>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</si>
  <si>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</si>
  <si>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</si>
  <si>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</si>
  <si>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</si>
  <si>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</si>
  <si>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</si>
  <si>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</si>
  <si>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</si>
  <si>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</si>
  <si>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</si>
  <si>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</si>
  <si>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</si>
  <si>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</si>
  <si>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</si>
  <si>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</si>
  <si>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</si>
  <si>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</si>
  <si>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</si>
  <si>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</si>
  <si>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</si>
  <si>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</si>
  <si>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</si>
  <si>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</si>
  <si>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</si>
  <si>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</si>
  <si>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</si>
  <si>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</si>
  <si>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</si>
  <si>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</si>
  <si>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</si>
  <si>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</si>
  <si>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</si>
  <si>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</si>
  <si>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</si>
  <si>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</si>
  <si>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</si>
  <si>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</si>
  <si>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</si>
  <si>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</si>
  <si>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</si>
  <si>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</si>
  <si>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</si>
  <si>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</si>
  <si>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</si>
  <si>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</si>
  <si>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</si>
  <si>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</si>
  <si>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</si>
  <si>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</si>
  <si>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</si>
  <si>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</si>
  <si>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</si>
  <si>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</si>
  <si>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</si>
  <si>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</si>
  <si>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</si>
  <si>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</si>
  <si>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</si>
  <si>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</si>
  <si>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</si>
  <si>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</si>
  <si>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</si>
  <si>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</si>
  <si>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</si>
  <si>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</si>
  <si>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</si>
  <si>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</si>
  <si>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</si>
  <si>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</si>
  <si>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</si>
  <si>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</si>
  <si>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</si>
  <si>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</si>
  <si>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</si>
  <si>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</si>
  <si>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</si>
  <si>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</si>
  <si>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</si>
  <si>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</si>
  <si>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</si>
  <si>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</si>
  <si>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</si>
  <si>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</si>
  <si>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</si>
  <si>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</si>
  <si>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</si>
  <si>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</si>
  <si>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</si>
  <si>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</si>
  <si>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</si>
  <si>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</si>
  <si>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</si>
  <si>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</si>
  <si>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</si>
  <si>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</si>
  <si>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</si>
  <si>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</si>
  <si>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</si>
  <si>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</si>
  <si>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</si>
  <si>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</si>
  <si>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</si>
  <si>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</si>
  <si>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</si>
  <si>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</si>
  <si>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</si>
  <si>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</si>
  <si>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</si>
  <si>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</si>
  <si>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</si>
  <si>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</si>
  <si>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</si>
  <si>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</si>
  <si>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</si>
  <si>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</si>
  <si>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</si>
  <si>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</si>
  <si>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</si>
  <si>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</si>
  <si>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</si>
  <si>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</si>
  <si>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</si>
  <si>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</si>
  <si>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</si>
  <si>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</si>
  <si>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</si>
  <si>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</si>
  <si>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</si>
  <si>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</si>
  <si>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</si>
  <si>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</si>
  <si>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</si>
  <si>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</si>
  <si>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</si>
  <si>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</si>
  <si>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</si>
  <si>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</si>
  <si>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</si>
  <si>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</si>
  <si>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</si>
  <si>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</si>
  <si>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</si>
  <si>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</si>
  <si>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</si>
  <si>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</si>
  <si>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</si>
  <si>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</si>
  <si>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</si>
  <si>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</si>
  <si>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</si>
  <si>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</si>
  <si>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</si>
  <si>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</si>
  <si>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</si>
  <si>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</si>
  <si>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</si>
  <si>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</si>
  <si>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</si>
  <si>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</si>
  <si>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</si>
  <si>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</si>
  <si>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</si>
  <si>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</si>
  <si>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</si>
  <si>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</si>
  <si>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</si>
  <si>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</si>
  <si>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</si>
  <si>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</si>
  <si>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</si>
  <si>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</si>
  <si>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</si>
  <si>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</si>
  <si>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</si>
  <si>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</si>
  <si>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</si>
  <si>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</si>
  <si>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</si>
  <si>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</si>
  <si>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</si>
  <si>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</si>
  <si>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</si>
  <si>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</si>
  <si>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</si>
  <si>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</si>
  <si>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</si>
  <si>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</si>
  <si>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</si>
  <si>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</si>
  <si>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</si>
  <si>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</si>
  <si>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</si>
  <si>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</si>
  <si>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</si>
  <si>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</si>
  <si>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</si>
  <si>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</si>
  <si>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</si>
  <si>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</si>
  <si>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</si>
  <si>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</si>
  <si>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</si>
  <si>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</si>
  <si>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</si>
  <si>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</si>
  <si>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</si>
  <si>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</si>
  <si>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</si>
  <si>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</si>
  <si>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</si>
  <si>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</si>
  <si>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</si>
  <si>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</si>
  <si>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</si>
  <si>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</si>
  <si>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</si>
  <si>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</si>
  <si>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</si>
  <si>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</si>
  <si>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</si>
  <si>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</si>
  <si>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</si>
  <si>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</si>
  <si>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</si>
  <si>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</si>
  <si>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</si>
  <si>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</si>
  <si>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</si>
  <si>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</si>
  <si>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</si>
  <si>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</si>
  <si>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</si>
  <si>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</si>
  <si>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</si>
  <si>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</si>
  <si>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</si>
  <si>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</si>
  <si>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</si>
  <si>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</si>
  <si>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</si>
  <si>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</si>
  <si>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</si>
  <si>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</si>
  <si>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</si>
  <si>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</si>
  <si>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</si>
  <si>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</si>
  <si>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</si>
  <si>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</si>
  <si>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</si>
  <si>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</si>
  <si>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</si>
  <si>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</si>
  <si>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</si>
  <si>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</si>
  <si>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</si>
  <si>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</si>
  <si>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</si>
  <si>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</si>
  <si>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</si>
  <si>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</si>
  <si>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</si>
  <si>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</si>
  <si>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</si>
  <si>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</si>
  <si>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</si>
  <si>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</si>
  <si>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</si>
  <si>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</si>
  <si>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</si>
  <si>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</si>
  <si>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</si>
  <si>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</si>
  <si>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</si>
  <si>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</si>
  <si>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</si>
  <si>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</si>
  <si>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</si>
  <si>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</si>
  <si>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</si>
  <si>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</si>
  <si>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</si>
  <si>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</si>
  <si>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</si>
  <si>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</si>
  <si>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</si>
  <si>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</si>
  <si>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</si>
  <si>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</si>
  <si>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</si>
  <si>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</si>
  <si>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</si>
  <si>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</si>
  <si>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</si>
  <si>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</si>
  <si>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</si>
  <si>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</si>
  <si>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</si>
  <si>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</si>
  <si>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</si>
  <si>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</si>
  <si>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</si>
  <si>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</si>
  <si>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</si>
  <si>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</si>
  <si>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</si>
  <si>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</si>
  <si>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</si>
  <si>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</si>
  <si>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</si>
  <si>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</si>
  <si>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</si>
  <si>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</si>
  <si>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</si>
  <si>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</si>
  <si>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</si>
  <si>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</si>
  <si>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</si>
  <si>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</si>
  <si>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</si>
  <si>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</si>
  <si>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</si>
  <si>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</si>
  <si>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</si>
  <si>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</si>
  <si>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</si>
  <si>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</si>
  <si>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</si>
  <si>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</si>
  <si>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</si>
  <si>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</si>
  <si>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</si>
  <si>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</si>
  <si>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</si>
  <si>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</si>
  <si>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</si>
  <si>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</si>
  <si>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</si>
  <si>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</si>
  <si>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</si>
  <si>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</si>
  <si>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</si>
  <si>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</si>
  <si>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</si>
  <si>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</si>
  <si>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</si>
  <si>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</si>
  <si>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</si>
  <si>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</si>
  <si>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</si>
  <si>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</si>
  <si>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</si>
  <si>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</si>
  <si>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</si>
  <si>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</si>
  <si>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</si>
  <si>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</si>
  <si>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</si>
  <si>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</si>
  <si>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</si>
  <si>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</si>
  <si>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</si>
  <si>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</si>
  <si>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</si>
  <si>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</si>
  <si>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</si>
  <si>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</si>
  <si>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</si>
  <si>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</si>
  <si>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</si>
  <si>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</si>
  <si>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</si>
  <si>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</si>
  <si>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</si>
  <si>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</si>
  <si>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</si>
  <si>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</si>
  <si>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</si>
  <si>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</si>
  <si>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</si>
  <si>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</si>
  <si>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</si>
  <si>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</si>
  <si>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</si>
  <si>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</si>
  <si>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</si>
  <si>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</si>
  <si>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</si>
  <si>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</si>
  <si>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</si>
  <si>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</si>
  <si>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</si>
  <si>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</si>
  <si>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</si>
  <si>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</si>
  <si>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</si>
  <si>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</si>
  <si>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</si>
  <si>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</si>
  <si>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</si>
  <si>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</si>
  <si>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</si>
  <si>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</si>
  <si>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</si>
  <si>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</si>
  <si>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</si>
  <si>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</si>
  <si>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</si>
  <si>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</si>
  <si>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</si>
  <si>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</si>
  <si>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</si>
  <si>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</si>
  <si>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</si>
  <si>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</si>
  <si>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</si>
  <si>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</si>
  <si>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</si>
  <si>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</si>
  <si>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</si>
  <si>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</si>
  <si>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</si>
  <si>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</si>
  <si>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</si>
  <si>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</si>
  <si>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</si>
  <si>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</si>
  <si>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</si>
  <si>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</si>
  <si>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</si>
  <si>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</si>
  <si>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</si>
  <si>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</si>
  <si>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</si>
  <si>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</si>
  <si>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</si>
  <si>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</si>
  <si>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</si>
  <si>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</si>
  <si>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</si>
  <si>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</si>
  <si>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</si>
  <si>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</si>
  <si>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</si>
  <si>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</si>
  <si>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</si>
  <si>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</si>
  <si>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</si>
  <si>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</si>
  <si>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</si>
  <si>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</si>
  <si>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</si>
  <si>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</si>
  <si>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</si>
  <si>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</si>
  <si>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</si>
  <si>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</si>
  <si>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</si>
  <si>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</si>
  <si>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</si>
  <si>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</si>
  <si>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</si>
  <si>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</si>
  <si>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</si>
  <si>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</si>
  <si>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</si>
  <si>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</si>
  <si>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</si>
  <si>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</si>
  <si>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</si>
  <si>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</si>
  <si>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</si>
  <si>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</si>
  <si>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</si>
  <si>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</si>
  <si>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</si>
  <si>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</si>
  <si>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</si>
  <si>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</si>
  <si>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</si>
  <si>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</si>
  <si>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</si>
  <si>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</si>
  <si>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</si>
  <si>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</si>
  <si>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</si>
  <si>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</si>
  <si>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</si>
  <si>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</si>
  <si>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</si>
  <si>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</si>
  <si>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</si>
  <si>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</si>
  <si>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</si>
  <si>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</si>
  <si>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</si>
  <si>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</si>
  <si>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</si>
  <si>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</si>
  <si>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</si>
  <si>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</si>
  <si>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</si>
  <si>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</si>
  <si>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</si>
  <si>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</si>
  <si>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</si>
  <si>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</si>
  <si>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</si>
  <si>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</si>
  <si>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</si>
  <si>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</si>
  <si>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</si>
  <si>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</si>
  <si>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</si>
  <si>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</si>
  <si>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</si>
  <si>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</si>
  <si>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</si>
  <si>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</si>
  <si>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</si>
  <si>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</si>
  <si>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</si>
  <si>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</si>
  <si>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</si>
  <si>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</si>
  <si>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</si>
  <si>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</si>
  <si>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</si>
  <si>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</si>
  <si>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</si>
  <si>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</si>
  <si>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</si>
  <si>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</si>
  <si>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</si>
  <si>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</si>
  <si>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</si>
  <si>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</si>
  <si>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</si>
  <si>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</si>
  <si>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</si>
  <si>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</si>
  <si>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</si>
  <si>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</si>
  <si>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</si>
  <si>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</si>
  <si>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</si>
  <si>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</si>
  <si>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</si>
  <si>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</si>
  <si>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</si>
  <si>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</si>
  <si>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</si>
  <si>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</si>
  <si>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</si>
  <si>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</si>
  <si>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</si>
  <si>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</si>
  <si>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</si>
  <si>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</si>
  <si>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</si>
  <si>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</si>
  <si>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</si>
  <si>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</si>
  <si>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</si>
  <si>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</si>
  <si>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</si>
  <si>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</si>
  <si>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</si>
  <si>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</si>
  <si>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</si>
  <si>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</si>
  <si>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</si>
  <si>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</si>
  <si>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</si>
  <si>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</si>
  <si>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</si>
  <si>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</si>
  <si>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</si>
  <si>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</si>
  <si>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</si>
  <si>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</si>
  <si>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</si>
  <si>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</si>
  <si>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</si>
  <si>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</si>
  <si>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</si>
  <si>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</si>
  <si>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</si>
  <si>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</si>
  <si>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</si>
  <si>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</si>
  <si>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</si>
  <si>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</si>
  <si>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</si>
  <si>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</si>
  <si>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</si>
  <si>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</si>
  <si>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</si>
  <si>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</si>
  <si>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</si>
  <si>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</si>
  <si>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</si>
  <si>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</si>
  <si>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</si>
  <si>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</si>
  <si>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</si>
  <si>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</si>
  <si>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</si>
  <si>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</si>
  <si>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</si>
  <si>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</si>
  <si>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</si>
  <si>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</si>
  <si>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</si>
  <si>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</si>
  <si>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</si>
  <si>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</si>
  <si>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</si>
  <si>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</si>
  <si>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</si>
  <si>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</si>
  <si>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</si>
  <si>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</si>
  <si>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</si>
  <si>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</si>
  <si>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</si>
  <si>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</si>
  <si>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</si>
  <si>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</si>
  <si>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</si>
  <si>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</si>
  <si>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</si>
  <si>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</si>
  <si>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</si>
  <si>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</si>
  <si>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</si>
  <si>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</si>
  <si>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</si>
  <si>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</si>
  <si>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</si>
  <si>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</si>
  <si>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</si>
  <si>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</si>
  <si>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</si>
  <si>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</si>
  <si>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</si>
  <si>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</si>
  <si>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</si>
  <si>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</si>
  <si>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</si>
  <si>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</si>
  <si>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</si>
  <si>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</si>
  <si>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</si>
  <si>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</si>
  <si>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</si>
  <si>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</si>
  <si>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</si>
  <si>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</si>
  <si>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</si>
  <si>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</si>
  <si>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</si>
  <si>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</si>
  <si>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</si>
  <si>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</si>
  <si>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</si>
  <si>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</si>
  <si>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</si>
  <si>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</si>
  <si>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</si>
  <si>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</si>
  <si>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</si>
  <si>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</si>
  <si>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</si>
  <si>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</si>
  <si>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</si>
  <si>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</si>
  <si>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</si>
  <si>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</si>
  <si>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</si>
  <si>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</si>
  <si>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</si>
  <si>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</si>
  <si>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</si>
  <si>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</si>
  <si>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</si>
  <si>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</si>
  <si>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</si>
  <si>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</si>
  <si>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</si>
  <si>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</si>
  <si>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</si>
  <si>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</si>
  <si>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</si>
  <si>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</si>
  <si>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</si>
  <si>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</si>
  <si>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</si>
  <si>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</si>
  <si>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</si>
  <si>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</si>
  <si>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</si>
  <si>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</si>
  <si>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</si>
  <si>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</si>
  <si>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</si>
  <si>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</si>
  <si>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</si>
  <si>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</si>
  <si>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</si>
  <si>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</si>
  <si>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</si>
  <si>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</si>
  <si>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</si>
  <si>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</si>
  <si>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</si>
  <si>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</si>
  <si>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</si>
  <si>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</si>
  <si>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</si>
  <si>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</si>
  <si>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</si>
  <si>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</si>
  <si>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</si>
  <si>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</si>
  <si>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</si>
  <si>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</si>
  <si>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</si>
  <si>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</si>
  <si>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</si>
  <si>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</si>
  <si>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</si>
  <si>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</si>
  <si>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</si>
  <si>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</si>
  <si>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</si>
  <si>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</si>
  <si>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</si>
  <si>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</si>
  <si>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</si>
  <si>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</si>
  <si>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</si>
  <si>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</si>
  <si>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</si>
  <si>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</si>
  <si>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</si>
  <si>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</si>
  <si>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</si>
  <si>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</si>
  <si>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</si>
  <si>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</si>
  <si>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</si>
  <si>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</si>
  <si>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</si>
  <si>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</si>
  <si>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</si>
  <si>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</si>
  <si>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</si>
  <si>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</si>
  <si>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</si>
  <si>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</si>
  <si>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</si>
  <si>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</si>
  <si>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</si>
  <si>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</si>
  <si>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</si>
  <si>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</si>
  <si>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</si>
  <si>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</si>
  <si>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</si>
  <si>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</si>
  <si>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</si>
  <si>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</si>
  <si>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</si>
  <si>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</si>
  <si>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</si>
  <si>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</si>
  <si>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</si>
  <si>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</si>
  <si>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</si>
  <si>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</si>
  <si>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</si>
  <si>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</si>
  <si>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</si>
  <si>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</si>
  <si>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</si>
  <si>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</si>
  <si>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</si>
  <si>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</si>
  <si>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</si>
  <si>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</si>
  <si>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</si>
  <si>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</si>
  <si>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</si>
  <si>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</si>
  <si>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</si>
  <si>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</si>
  <si>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</si>
  <si>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</si>
  <si>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</si>
  <si>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</si>
  <si>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</si>
  <si>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</si>
  <si>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</si>
  <si>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</si>
  <si>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</si>
  <si>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</si>
  <si>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</si>
  <si>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</si>
  <si>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</si>
  <si>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</si>
  <si>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</si>
  <si>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</si>
  <si>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</si>
  <si>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</si>
  <si>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</si>
  <si>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</si>
  <si>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</si>
  <si>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</si>
  <si>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</si>
  <si>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</si>
  <si>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</si>
  <si>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</si>
  <si>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</si>
  <si>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</si>
  <si>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</si>
  <si>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</si>
  <si>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</si>
  <si>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</si>
  <si>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</si>
  <si>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</si>
  <si>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</si>
  <si>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</si>
  <si>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</si>
  <si>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</si>
  <si>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</si>
  <si>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</si>
  <si>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</si>
  <si>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</si>
  <si>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</si>
  <si>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</si>
  <si>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</si>
  <si>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</si>
  <si>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</si>
  <si>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</si>
  <si>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</si>
  <si>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</si>
  <si>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</si>
  <si>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</si>
  <si>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</si>
  <si>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</si>
  <si>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</si>
  <si>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</si>
  <si>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</si>
  <si>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</si>
  <si>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</si>
  <si>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</si>
  <si>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</si>
  <si>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</si>
  <si>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</si>
  <si>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</si>
  <si>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</si>
  <si>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</si>
  <si>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</si>
  <si>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</si>
  <si>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</si>
  <si>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</si>
  <si>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</si>
  <si>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</si>
  <si>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</si>
  <si>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</si>
  <si>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</si>
  <si>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</si>
  <si>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</si>
  <si>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</si>
  <si>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</si>
  <si>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</si>
  <si>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</si>
  <si>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</si>
  <si>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</si>
  <si>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</si>
  <si>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</si>
  <si>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</si>
  <si>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</si>
  <si>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</si>
  <si>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</si>
  <si>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</si>
  <si>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</si>
  <si>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</si>
  <si>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</si>
  <si>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</si>
  <si>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</si>
  <si>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</si>
  <si>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</si>
  <si>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</si>
  <si>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</si>
  <si>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</si>
  <si>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</si>
  <si>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</si>
  <si>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</si>
  <si>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</si>
  <si>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</si>
  <si>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</si>
  <si>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</si>
  <si>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</si>
  <si>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</si>
  <si>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</si>
  <si>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</si>
  <si>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</si>
  <si>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</si>
  <si>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</si>
  <si>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</si>
  <si>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</si>
  <si>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</si>
  <si>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</si>
  <si>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</si>
  <si>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</si>
  <si>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</si>
  <si>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</si>
  <si>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</si>
  <si>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</si>
  <si>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</si>
  <si>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</si>
  <si>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</si>
  <si>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</si>
  <si>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</si>
  <si>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</si>
  <si>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</si>
  <si>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</si>
  <si>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</si>
  <si>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</si>
  <si>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</si>
  <si>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</si>
  <si>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</si>
  <si>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</si>
  <si>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</si>
  <si>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</si>
  <si>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</si>
  <si>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</si>
  <si>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</si>
  <si>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</si>
  <si>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</si>
  <si>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</si>
  <si>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</si>
  <si>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</si>
  <si>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</si>
  <si>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</si>
  <si>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</si>
  <si>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</si>
  <si>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</si>
  <si>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</si>
  <si>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</si>
  <si>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</si>
  <si>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</si>
  <si>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</si>
  <si>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</si>
  <si>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</si>
  <si>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</si>
  <si>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</si>
  <si>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</si>
  <si>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</si>
  <si>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</si>
  <si>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</si>
  <si>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</si>
  <si>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</si>
  <si>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</si>
  <si>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</si>
  <si>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</si>
  <si>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</si>
  <si>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</si>
  <si>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</si>
  <si>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</si>
  <si>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</si>
  <si>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</si>
  <si>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</si>
  <si>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</si>
  <si>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</si>
  <si>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</si>
  <si>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</si>
  <si>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</si>
  <si>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</si>
  <si>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</si>
  <si>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</si>
  <si>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</si>
  <si>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</si>
  <si>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</si>
  <si>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</si>
  <si>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</si>
  <si>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</si>
  <si>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</si>
  <si>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</si>
  <si>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</si>
  <si>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</si>
  <si>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</si>
  <si>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</si>
  <si>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</si>
  <si>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</si>
  <si>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</si>
  <si>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</si>
  <si>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</si>
  <si>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</si>
  <si>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</si>
  <si>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</si>
  <si>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</si>
  <si>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</si>
  <si>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</si>
  <si>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</si>
  <si>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</si>
  <si>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</si>
  <si>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</si>
  <si>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</si>
  <si>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</si>
  <si>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</si>
  <si>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</si>
  <si>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</si>
  <si>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</si>
  <si>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</si>
  <si>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</si>
  <si>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</si>
  <si>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</si>
  <si>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</si>
  <si>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</si>
  <si>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</si>
  <si>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</si>
  <si>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</si>
  <si>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</si>
  <si>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</si>
  <si>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</si>
  <si>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</si>
  <si>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</si>
  <si>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</si>
  <si>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</si>
  <si>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</si>
  <si>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</si>
  <si>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</si>
  <si>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</si>
  <si>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</si>
  <si>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</si>
  <si>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</si>
  <si>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</si>
  <si>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</si>
  <si>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</si>
  <si>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</si>
  <si>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</si>
  <si>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</si>
  <si>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</si>
  <si>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</si>
  <si>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</si>
  <si>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</si>
  <si>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</si>
  <si>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</si>
  <si>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</si>
  <si>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</si>
  <si>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</si>
  <si>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</si>
  <si>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</si>
  <si>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</si>
  <si>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</si>
  <si>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</si>
  <si>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</si>
  <si>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</si>
  <si>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</si>
  <si>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</si>
  <si>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</si>
  <si>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</si>
  <si>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</si>
  <si>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</si>
  <si>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</si>
  <si>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</si>
  <si>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</si>
  <si>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</si>
  <si>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</si>
  <si>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</si>
  <si>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</si>
  <si>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</si>
  <si>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</si>
  <si>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</si>
  <si>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</si>
  <si>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</si>
  <si>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</si>
  <si>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</si>
  <si>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</si>
  <si>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</si>
  <si>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</si>
  <si>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</si>
  <si>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</si>
  <si>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</si>
  <si>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</si>
  <si>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</si>
  <si>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</si>
  <si>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</si>
  <si>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</si>
  <si>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</si>
  <si>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</si>
  <si>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</si>
  <si>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</si>
  <si>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</si>
  <si>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</si>
  <si>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</si>
  <si>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</si>
  <si>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</si>
  <si>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</si>
  <si>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</si>
  <si>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</si>
  <si>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</si>
  <si>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</si>
  <si>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</si>
  <si>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</si>
  <si>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</si>
  <si>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</si>
  <si>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</si>
  <si>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</si>
  <si>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</si>
  <si>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</si>
  <si>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</si>
  <si>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</si>
  <si>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</si>
  <si>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</si>
  <si>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</si>
  <si>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</si>
  <si>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</si>
  <si>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</si>
  <si>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</si>
  <si>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</si>
  <si>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</si>
  <si>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</si>
  <si>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</si>
  <si>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</si>
  <si>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</si>
  <si>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</si>
  <si>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</si>
  <si>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</si>
  <si>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</si>
  <si>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</si>
  <si>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</si>
  <si>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</si>
  <si>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</si>
  <si>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</si>
  <si>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</si>
  <si>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</si>
  <si>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</si>
  <si>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</si>
  <si>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</si>
  <si>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</si>
  <si>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</si>
  <si>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</si>
  <si>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</si>
  <si>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</si>
  <si>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</si>
  <si>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</si>
  <si>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</si>
  <si>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</si>
  <si>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</si>
  <si>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</si>
  <si>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</si>
  <si>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</si>
  <si>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</si>
  <si>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</si>
  <si>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</si>
  <si>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</si>
  <si>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</si>
  <si>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</si>
  <si>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</si>
  <si>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</si>
  <si>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</si>
  <si>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</si>
  <si>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</si>
  <si>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</si>
  <si>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</si>
  <si>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</si>
  <si>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</si>
  <si>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</si>
  <si>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</si>
  <si>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</si>
  <si>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</si>
  <si>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</si>
  <si>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</si>
  <si>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</si>
  <si>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</si>
  <si>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</si>
  <si>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</si>
  <si>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</si>
  <si>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</si>
  <si>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</si>
  <si>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</si>
  <si>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</si>
  <si>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</si>
  <si>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</si>
  <si>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</si>
  <si>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</si>
  <si>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</si>
  <si>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</si>
  <si>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</si>
  <si>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</si>
  <si>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</si>
  <si>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</si>
  <si>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</si>
  <si>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</si>
  <si>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</si>
  <si>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</si>
  <si>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</si>
  <si>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</si>
  <si>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</si>
  <si>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</si>
  <si>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</si>
  <si>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</si>
  <si>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</si>
  <si>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</si>
  <si>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</si>
  <si>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</si>
  <si>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</si>
  <si>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</si>
  <si>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</si>
  <si>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</si>
  <si>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</si>
  <si>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</si>
  <si>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</si>
  <si>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</si>
  <si>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</si>
  <si>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</si>
  <si>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</si>
  <si>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</si>
  <si>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</si>
  <si>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</si>
  <si>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</si>
  <si>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</si>
  <si>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</si>
  <si>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</si>
  <si>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</si>
  <si>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</si>
  <si>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</si>
  <si>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</si>
  <si>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</si>
  <si>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</si>
  <si>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</si>
  <si>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</si>
  <si>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</si>
  <si>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</si>
  <si>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</si>
  <si>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</si>
  <si>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</si>
  <si>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</si>
  <si>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</si>
  <si>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</si>
  <si>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</si>
  <si>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</si>
  <si>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</si>
  <si>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</si>
  <si>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</si>
  <si>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</si>
  <si>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</si>
  <si>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</si>
  <si>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</si>
  <si>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</si>
  <si>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</si>
  <si>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</si>
  <si>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</si>
  <si>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</si>
  <si>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</si>
  <si>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</si>
  <si>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</si>
  <si>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</si>
  <si>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</si>
  <si>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</si>
  <si>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</si>
  <si>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</si>
  <si>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</si>
  <si>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</si>
  <si>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</si>
  <si>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</si>
  <si>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</si>
  <si>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</si>
  <si>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</si>
  <si>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</si>
  <si>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</si>
  <si>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</si>
  <si>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</si>
  <si>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</si>
  <si>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</si>
  <si>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</si>
  <si>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</si>
  <si>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</si>
  <si>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</si>
  <si>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</si>
  <si>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</si>
  <si>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</si>
  <si>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</si>
  <si>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</si>
  <si>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</si>
  <si>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</si>
  <si>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</si>
  <si>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</si>
  <si>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</si>
  <si>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</si>
  <si>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</si>
  <si>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</si>
  <si>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</si>
  <si>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</si>
  <si>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</si>
  <si>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</si>
  <si>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</si>
  <si>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</si>
  <si>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</si>
  <si>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</si>
  <si>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</si>
  <si>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</si>
  <si>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</si>
  <si>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</si>
  <si>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</si>
  <si>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</si>
  <si>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</si>
  <si>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</si>
  <si>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</si>
  <si>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</si>
  <si>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</si>
  <si>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</si>
  <si>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</si>
  <si>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</si>
  <si>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</si>
  <si>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</si>
  <si>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</si>
  <si>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</si>
  <si>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</si>
  <si>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</si>
  <si>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</si>
  <si>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</si>
  <si>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</si>
  <si>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</si>
  <si>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</si>
  <si>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</si>
  <si>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</si>
  <si>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</si>
  <si>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</si>
  <si>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</si>
  <si>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</si>
  <si>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</si>
  <si>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</si>
  <si>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</si>
  <si>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</si>
  <si>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</si>
  <si>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</si>
  <si>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</si>
  <si>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</si>
  <si>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</si>
  <si>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</si>
  <si>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</si>
  <si>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</si>
  <si>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</si>
  <si>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</si>
  <si>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</si>
  <si>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</si>
  <si>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</si>
  <si>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</si>
  <si>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</si>
  <si>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</si>
  <si>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</si>
  <si>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</si>
  <si>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</si>
  <si>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</si>
  <si>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</si>
  <si>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</si>
  <si>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</si>
  <si>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</si>
  <si>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</si>
  <si>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</si>
  <si>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</si>
  <si>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</si>
  <si>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</si>
  <si>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</si>
  <si>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</si>
  <si>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</si>
  <si>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</si>
  <si>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</si>
  <si>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</si>
  <si>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</si>
  <si>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</si>
  <si>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</si>
  <si>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</si>
  <si>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</si>
  <si>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</si>
  <si>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</si>
  <si>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</si>
  <si>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</si>
  <si>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</si>
  <si>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</si>
  <si>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</si>
  <si>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</si>
  <si>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</si>
  <si>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</si>
  <si>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</si>
  <si>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</si>
  <si>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</si>
  <si>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</si>
  <si>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</si>
  <si>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</si>
  <si>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</si>
  <si>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</si>
  <si>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</si>
  <si>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</si>
  <si>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</si>
  <si>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</si>
  <si>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</si>
  <si>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</si>
  <si>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</si>
  <si>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</si>
  <si>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</si>
  <si>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</si>
  <si>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</si>
  <si>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</si>
  <si>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</si>
  <si>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</si>
  <si>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</si>
  <si>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</si>
  <si>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</si>
  <si>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</si>
  <si>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</si>
  <si>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</si>
  <si>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</si>
  <si>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</si>
  <si>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</si>
  <si>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</si>
  <si>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</si>
  <si>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</si>
  <si>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</si>
  <si>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</si>
  <si>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</si>
  <si>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</si>
  <si>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</si>
  <si>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</si>
  <si>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</si>
  <si>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</si>
  <si>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</si>
  <si>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</si>
  <si>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</si>
  <si>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</si>
  <si>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</si>
  <si>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</si>
  <si>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</si>
  <si>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</si>
  <si>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</si>
  <si>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</si>
  <si>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</si>
  <si>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</si>
  <si>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</si>
  <si>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</si>
  <si>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</si>
  <si>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</si>
  <si>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</si>
  <si>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</si>
  <si>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</si>
  <si>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</si>
  <si>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</si>
  <si>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</si>
  <si>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</si>
  <si>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</si>
  <si>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</si>
  <si>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</si>
  <si>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</si>
  <si>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</si>
  <si>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</si>
  <si>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</si>
  <si>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</si>
  <si>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</si>
  <si>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</si>
  <si>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</si>
  <si>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</si>
  <si>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</si>
  <si>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</si>
  <si>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</si>
  <si>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</si>
  <si>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</si>
  <si>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</si>
  <si>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</si>
  <si>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</si>
  <si>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</si>
  <si>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</si>
  <si>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</si>
  <si>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</si>
  <si>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</si>
  <si>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</si>
  <si>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</si>
  <si>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</si>
  <si>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</si>
  <si>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</si>
  <si>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</si>
  <si>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</si>
  <si>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</si>
  <si>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</si>
  <si>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</si>
  <si>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</si>
  <si>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</si>
  <si>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</si>
  <si>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</si>
  <si>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</si>
  <si>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</si>
  <si>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</si>
  <si>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</si>
  <si>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</si>
  <si>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</si>
  <si>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</si>
  <si>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</si>
  <si>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</si>
  <si>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</si>
  <si>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</si>
  <si>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</si>
  <si>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</si>
  <si>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</si>
  <si>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</si>
  <si>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</si>
  <si>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</si>
  <si>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</si>
  <si>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</si>
  <si>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</si>
  <si>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</si>
  <si>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</si>
  <si>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</si>
  <si>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</si>
  <si>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</si>
  <si>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</si>
  <si>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</si>
  <si>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</si>
  <si>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</si>
  <si>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</si>
  <si>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</si>
  <si>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</si>
  <si>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</si>
  <si>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</si>
  <si>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</si>
  <si>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</si>
  <si>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</si>
  <si>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</si>
  <si>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</si>
  <si>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</si>
  <si>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</si>
  <si>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</si>
  <si>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</si>
  <si>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</si>
  <si>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</si>
  <si>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</si>
  <si>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</si>
  <si>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</si>
  <si>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</si>
  <si>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</si>
  <si>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</si>
  <si>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</si>
  <si>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</si>
  <si>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</si>
  <si>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</si>
  <si>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</si>
  <si>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</si>
  <si>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</si>
  <si>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</si>
  <si>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</si>
  <si>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</si>
  <si>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</si>
  <si>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</si>
  <si>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</si>
  <si>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</si>
  <si>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</si>
  <si>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</si>
  <si>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</si>
  <si>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</si>
  <si>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</si>
  <si>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</si>
  <si>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</si>
  <si>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</si>
  <si>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</si>
  <si>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</si>
  <si>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</si>
  <si>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</si>
  <si>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</si>
  <si>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</si>
  <si>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</si>
  <si>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</si>
  <si>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</si>
  <si>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</si>
  <si>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</si>
  <si>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</si>
  <si>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</si>
  <si>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</si>
  <si>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</si>
  <si>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</si>
  <si>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</si>
  <si>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</si>
  <si>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</si>
  <si>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</si>
  <si>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</si>
  <si>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</si>
  <si>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</si>
  <si>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</si>
  <si>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</si>
  <si>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</si>
  <si>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</si>
  <si>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</si>
  <si>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</si>
  <si>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</si>
  <si>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</si>
  <si>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</si>
  <si>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</si>
  <si>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</si>
  <si>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</si>
  <si>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</si>
  <si>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</si>
  <si>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</si>
  <si>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</si>
  <si>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</si>
  <si>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</si>
  <si>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</si>
  <si>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</si>
  <si>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</si>
  <si>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</si>
  <si>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</si>
  <si>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</si>
  <si>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</si>
  <si>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</si>
  <si>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</si>
  <si>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</si>
  <si>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</si>
  <si>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</si>
  <si>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</si>
  <si>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</si>
  <si>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</si>
  <si>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</si>
  <si>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</si>
  <si>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</si>
  <si>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</si>
  <si>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</si>
  <si>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</si>
  <si>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</si>
  <si>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</si>
  <si>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</si>
  <si>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</si>
  <si>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</si>
  <si>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</si>
  <si>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</si>
  <si>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</si>
  <si>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</si>
  <si>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</si>
  <si>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</si>
  <si>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</si>
  <si>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</si>
  <si>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</si>
  <si>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</si>
  <si>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</si>
  <si>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</si>
  <si>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</si>
  <si>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</si>
  <si>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</si>
  <si>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</si>
  <si>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</si>
  <si>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</si>
  <si>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</si>
  <si>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</si>
  <si>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</si>
  <si>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</si>
  <si>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</si>
  <si>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</si>
  <si>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</si>
  <si>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</si>
  <si>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</si>
  <si>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</si>
  <si>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</si>
  <si>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</si>
  <si>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</si>
  <si>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</si>
  <si>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</si>
  <si>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</si>
  <si>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</si>
  <si>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</si>
  <si>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</si>
  <si>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</si>
  <si>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</si>
  <si>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</si>
  <si>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</si>
  <si>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</si>
  <si>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</si>
  <si>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</si>
  <si>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</si>
  <si>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</si>
  <si>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</si>
  <si>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</si>
  <si>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</si>
  <si>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</si>
  <si>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</si>
  <si>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</si>
  <si>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</si>
  <si>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</si>
  <si>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</si>
  <si>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</si>
  <si>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</si>
  <si>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</si>
  <si>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</si>
  <si>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</si>
  <si>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</si>
  <si>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</si>
  <si>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</si>
  <si>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</si>
  <si>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</si>
  <si>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</si>
  <si>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</si>
  <si>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</si>
  <si>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</si>
  <si>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</si>
  <si>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</si>
  <si>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</si>
  <si>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</si>
  <si>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</si>
  <si>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</si>
  <si>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</si>
  <si>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</si>
  <si>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</si>
  <si>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</si>
  <si>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</si>
  <si>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</si>
  <si>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</si>
  <si>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</si>
  <si>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</si>
  <si>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</si>
  <si>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</si>
  <si>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</si>
  <si>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</si>
  <si>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</si>
  <si>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</si>
  <si>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</si>
  <si>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</si>
  <si>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</si>
  <si>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</si>
  <si>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</si>
  <si>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</si>
  <si>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</si>
  <si>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</si>
  <si>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</si>
  <si>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</si>
  <si>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</si>
  <si>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</si>
  <si>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</si>
  <si>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</si>
  <si>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</si>
  <si>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</si>
  <si>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</si>
  <si>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</si>
  <si>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</si>
  <si>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</si>
  <si>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</si>
  <si>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</si>
  <si>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</si>
  <si>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</si>
  <si>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</si>
  <si>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</si>
  <si>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</si>
  <si>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</si>
  <si>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</si>
  <si>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</si>
  <si>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</si>
  <si>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</si>
  <si>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</si>
  <si>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</si>
  <si>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</si>
  <si>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</si>
  <si>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</si>
  <si>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</si>
  <si>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</si>
  <si>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</si>
  <si>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</si>
  <si>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</si>
  <si>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</si>
  <si>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</si>
  <si>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</si>
  <si>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</si>
  <si>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</si>
  <si>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</si>
  <si>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</si>
  <si>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</si>
  <si>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</si>
  <si>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</si>
  <si>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</si>
  <si>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</si>
  <si>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</si>
  <si>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</si>
  <si>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</si>
  <si>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</si>
  <si>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</si>
  <si>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</si>
  <si>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</si>
  <si>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</si>
  <si>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</si>
  <si>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</si>
  <si>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</si>
  <si>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</si>
  <si>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</si>
  <si>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</si>
  <si>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</si>
  <si>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</si>
  <si>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</si>
  <si>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</si>
  <si>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</si>
  <si>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</si>
  <si>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</si>
  <si>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</si>
  <si>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</si>
  <si>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</si>
  <si>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</si>
  <si>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</si>
  <si>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</si>
  <si>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</si>
  <si>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</si>
  <si>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</si>
  <si>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</si>
  <si>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</si>
  <si>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</si>
  <si>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</si>
  <si>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</si>
  <si>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</si>
  <si>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</si>
  <si>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</si>
  <si>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</si>
  <si>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</si>
  <si>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</si>
  <si>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</si>
  <si>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</si>
  <si>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</si>
  <si>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</si>
  <si>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</si>
  <si>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</si>
  <si>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</si>
  <si>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</si>
  <si>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</si>
  <si>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</si>
  <si>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</si>
  <si>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</si>
  <si>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</si>
  <si>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</si>
  <si>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</si>
  <si>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</si>
  <si>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</si>
  <si>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</si>
  <si>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</si>
  <si>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</si>
  <si>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</si>
  <si>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</si>
  <si>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</si>
  <si>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</si>
  <si>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</si>
  <si>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</si>
  <si>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</si>
  <si>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</si>
  <si>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</si>
  <si>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</si>
  <si>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</si>
  <si>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</si>
  <si>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</si>
  <si>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</si>
  <si>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</si>
  <si>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</si>
  <si>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</si>
  <si>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</si>
  <si>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</si>
  <si>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</si>
  <si>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</si>
  <si>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</si>
  <si>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</si>
  <si>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</si>
  <si>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</si>
  <si>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</si>
  <si>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</si>
  <si>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</si>
  <si>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</si>
  <si>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</si>
  <si>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</si>
  <si>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</si>
  <si>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</si>
  <si>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</si>
  <si>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</si>
  <si>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</si>
  <si>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</si>
  <si>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</si>
  <si>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</si>
  <si>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</si>
  <si>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</si>
  <si>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</si>
  <si>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</si>
  <si>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</si>
  <si>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</si>
  <si>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</si>
  <si>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</si>
  <si>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</si>
  <si>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</si>
  <si>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</si>
  <si>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</si>
  <si>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</si>
  <si>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</si>
  <si>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</si>
  <si>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</si>
  <si>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</si>
  <si>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</si>
  <si>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</si>
  <si>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</si>
  <si>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</si>
  <si>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</si>
  <si>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</si>
  <si>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</si>
  <si>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</si>
  <si>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</si>
  <si>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</si>
  <si>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</si>
  <si>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</si>
  <si>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</si>
  <si>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</si>
  <si>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</si>
  <si>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</si>
  <si>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</si>
  <si>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</si>
  <si>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</si>
  <si>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</si>
  <si>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</si>
  <si>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</si>
  <si>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</si>
  <si>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</si>
  <si>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</si>
  <si>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</si>
  <si>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</si>
  <si>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</si>
  <si>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</si>
  <si>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</si>
  <si>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</si>
  <si>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</si>
  <si>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</si>
  <si>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</si>
  <si>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</si>
  <si>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</si>
  <si>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</si>
  <si>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</si>
  <si>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</si>
  <si>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</si>
  <si>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</si>
  <si>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</si>
  <si>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</si>
  <si>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</si>
  <si>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</si>
  <si>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</si>
  <si>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</si>
  <si>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</si>
  <si>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</si>
  <si>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</si>
  <si>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</si>
  <si>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</si>
  <si>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</si>
  <si>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</si>
  <si>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</si>
  <si>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</si>
  <si>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</si>
  <si>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</si>
  <si>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</si>
  <si>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</si>
  <si>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</si>
  <si>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</si>
  <si>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</si>
  <si>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</si>
  <si>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</si>
  <si>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</si>
  <si>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</si>
  <si>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</si>
  <si>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</si>
  <si>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</si>
  <si>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</si>
  <si>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</si>
  <si>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</si>
  <si>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</si>
  <si>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</si>
  <si>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</si>
  <si>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</si>
  <si>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</si>
  <si>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</si>
  <si>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</si>
  <si>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</si>
  <si>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</si>
  <si>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</si>
  <si>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</si>
  <si>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</si>
  <si>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</si>
  <si>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</si>
  <si>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</si>
  <si>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</si>
  <si>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</si>
  <si>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</si>
  <si>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</si>
  <si>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</si>
  <si>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</si>
  <si>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</si>
  <si>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</si>
  <si>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</si>
  <si>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</si>
  <si>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</si>
  <si>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</si>
  <si>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</si>
  <si>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</si>
  <si>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</si>
  <si>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</si>
  <si>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</si>
  <si>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</si>
  <si>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</si>
  <si>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</si>
  <si>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</si>
  <si>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</si>
  <si>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</si>
  <si>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</si>
  <si>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</si>
  <si>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</si>
  <si>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</si>
  <si>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</si>
  <si>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</si>
  <si>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</si>
  <si>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</si>
  <si>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</si>
  <si>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</si>
  <si>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</si>
  <si>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</si>
  <si>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</si>
  <si>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</si>
  <si>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</si>
  <si>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</si>
  <si>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</si>
  <si>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</si>
  <si>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</si>
  <si>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</si>
  <si>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</si>
  <si>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</si>
  <si>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</si>
  <si>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</si>
  <si>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</si>
  <si>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</si>
  <si>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</si>
  <si>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</si>
  <si>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</si>
  <si>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</si>
  <si>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</si>
  <si>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</si>
  <si>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</si>
  <si>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</si>
  <si>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</si>
  <si>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</si>
  <si>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</si>
  <si>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</si>
  <si>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</si>
  <si>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</si>
  <si>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</si>
  <si>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</si>
  <si>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</si>
  <si>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</si>
  <si>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</si>
  <si>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</si>
  <si>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</si>
  <si>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</si>
  <si>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</si>
  <si>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</si>
  <si>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</si>
  <si>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</si>
  <si>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</si>
  <si>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</si>
  <si>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</si>
  <si>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</si>
  <si>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</si>
  <si>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</si>
  <si>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</si>
  <si>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</si>
  <si>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</si>
  <si>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</si>
  <si>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</si>
  <si>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</si>
  <si>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</si>
  <si>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</si>
  <si>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</si>
  <si>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</si>
  <si>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</si>
  <si>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</si>
  <si>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</si>
  <si>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</si>
  <si>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</si>
  <si>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</si>
  <si>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</si>
  <si>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</si>
  <si>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</si>
  <si>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</si>
  <si>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</si>
  <si>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</si>
  <si>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</si>
  <si>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</si>
  <si>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</si>
  <si>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</si>
  <si>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</si>
  <si>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</si>
  <si>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</si>
  <si>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</si>
  <si>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</si>
  <si>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</si>
  <si>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</si>
  <si>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</si>
  <si>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</si>
  <si>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</si>
  <si>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</si>
  <si>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</si>
  <si>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</si>
  <si>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</si>
  <si>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</si>
  <si>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</si>
  <si>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</si>
  <si>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</si>
  <si>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</si>
  <si>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</si>
  <si>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</si>
  <si>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</si>
  <si>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</si>
  <si>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</si>
  <si>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</si>
  <si>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</si>
  <si>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</si>
  <si>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</si>
  <si>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</si>
  <si>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</si>
  <si>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</si>
  <si>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</si>
  <si>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</si>
  <si>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</si>
  <si>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</si>
  <si>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</si>
  <si>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</si>
  <si>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</si>
  <si>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</si>
  <si>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</si>
  <si>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</si>
  <si>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</si>
  <si>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</si>
  <si>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</si>
  <si>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</si>
  <si>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</si>
  <si>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</si>
  <si>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</si>
  <si>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</si>
  <si>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</si>
  <si>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</si>
  <si>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</si>
  <si>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</si>
  <si>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</si>
  <si>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</si>
  <si>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</si>
  <si>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</si>
  <si>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</si>
  <si>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</si>
  <si>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</si>
  <si>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</si>
  <si>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</si>
  <si>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</si>
  <si>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</si>
  <si>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</si>
  <si>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</si>
  <si>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</si>
  <si>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</si>
  <si>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</si>
  <si>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</si>
  <si>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</si>
  <si>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</si>
  <si>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</si>
  <si>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</si>
  <si>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</si>
  <si>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</si>
  <si>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</si>
  <si>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</si>
  <si>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</si>
  <si>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</si>
  <si>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</si>
  <si>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</si>
  <si>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</si>
  <si>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</si>
  <si>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</si>
  <si>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</si>
  <si>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</si>
  <si>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</si>
  <si>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</si>
  <si>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</si>
  <si>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</si>
  <si>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</si>
  <si>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</si>
  <si>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</si>
  <si>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</si>
  <si>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</si>
  <si>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</si>
  <si>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</si>
  <si>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</si>
  <si>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</si>
  <si>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</si>
  <si>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</si>
  <si>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</si>
  <si>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</si>
  <si>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</si>
  <si>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</si>
  <si>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</si>
  <si>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</si>
  <si>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</si>
  <si>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</si>
  <si>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</si>
  <si>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</si>
  <si>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</si>
  <si>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</si>
  <si>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</si>
  <si>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</si>
  <si>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</si>
  <si>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</si>
  <si>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</si>
  <si>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</si>
  <si>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</si>
  <si>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</si>
  <si>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</si>
  <si>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</si>
  <si>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</si>
  <si>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</si>
  <si>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</si>
  <si>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</si>
  <si>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</si>
  <si>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</si>
  <si>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</si>
  <si>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</si>
  <si>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</si>
  <si>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</si>
  <si>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</si>
  <si>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</si>
  <si>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</si>
  <si>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</si>
  <si>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</si>
  <si>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</si>
  <si>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</si>
  <si>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</si>
  <si>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</si>
  <si>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</si>
  <si>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</si>
  <si>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</si>
  <si>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</si>
  <si>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</si>
  <si>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</si>
  <si>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</si>
  <si>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</si>
  <si>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</si>
  <si>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</si>
  <si>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</si>
  <si>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</si>
  <si>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</si>
  <si>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</si>
  <si>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</si>
  <si>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</si>
  <si>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</si>
  <si>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</si>
  <si>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</si>
  <si>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</si>
  <si>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</si>
  <si>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</si>
  <si>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</si>
  <si>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</si>
  <si>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</si>
  <si>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</si>
  <si>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</si>
  <si>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</si>
  <si>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</si>
  <si>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</si>
  <si>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</si>
  <si>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</si>
  <si>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</si>
  <si>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</si>
  <si>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</si>
  <si>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</si>
  <si>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</si>
  <si>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</si>
  <si>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</si>
  <si>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</si>
  <si>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</si>
  <si>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</si>
  <si>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</si>
  <si>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</si>
  <si>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</si>
  <si>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</si>
  <si>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</si>
  <si>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</si>
  <si>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</si>
  <si>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</si>
  <si>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</si>
  <si>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</si>
  <si>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</si>
  <si>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</si>
  <si>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</si>
  <si>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</si>
  <si>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</si>
  <si>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</si>
  <si>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</si>
  <si>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</si>
  <si>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</si>
  <si>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</si>
  <si>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</si>
  <si>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</si>
  <si>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</si>
  <si>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</si>
  <si>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</si>
  <si>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</si>
  <si>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</si>
  <si>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</si>
  <si>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</si>
  <si>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</si>
  <si>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</si>
  <si>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</si>
  <si>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</si>
  <si>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</si>
  <si>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</si>
  <si>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</si>
  <si>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</si>
  <si>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</si>
  <si>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</si>
  <si>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</si>
  <si>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</si>
  <si>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</si>
  <si>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</si>
  <si>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</si>
  <si>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</si>
  <si>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</si>
  <si>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</si>
  <si>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</si>
  <si>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</si>
  <si>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</si>
  <si>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</si>
  <si>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</si>
  <si>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</si>
  <si>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</si>
  <si>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</si>
  <si>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</si>
  <si>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</si>
  <si>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</si>
  <si>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</si>
  <si>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</si>
  <si>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</si>
  <si>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</si>
  <si>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</si>
  <si>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</si>
  <si>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</si>
  <si>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</si>
  <si>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</si>
  <si>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</si>
  <si>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</si>
  <si>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</si>
  <si>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</si>
  <si>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</si>
  <si>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</si>
  <si>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</si>
  <si>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</si>
  <si>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</si>
  <si>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</si>
  <si>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</si>
  <si>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</si>
  <si>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</si>
  <si>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</si>
  <si>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</si>
  <si>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</si>
  <si>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</si>
  <si>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</si>
  <si>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</si>
  <si>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</si>
  <si>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</si>
  <si>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</si>
  <si>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</si>
  <si>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</si>
  <si>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</si>
  <si>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</si>
  <si>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</si>
  <si>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</si>
  <si>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</si>
  <si>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</si>
  <si>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</si>
  <si>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</si>
  <si>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</si>
  <si>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</si>
  <si>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</si>
  <si>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</si>
  <si>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</si>
  <si>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</si>
  <si>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</si>
  <si>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</si>
  <si>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</si>
  <si>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</si>
  <si>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</si>
  <si>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</si>
  <si>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</si>
  <si>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</si>
  <si>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</si>
  <si>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</si>
  <si>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</si>
  <si>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</si>
  <si>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</si>
  <si>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</si>
  <si>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</si>
  <si>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</si>
  <si>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</si>
  <si>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</si>
  <si>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</si>
  <si>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</si>
  <si>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</si>
  <si>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</si>
  <si>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</si>
  <si>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</si>
  <si>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</si>
  <si>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</si>
  <si>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</si>
  <si>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</si>
  <si>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</si>
  <si>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</si>
  <si>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</si>
  <si>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</si>
  <si>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</si>
  <si>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</si>
  <si>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</si>
  <si>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</si>
  <si>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</si>
  <si>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</si>
  <si>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</si>
  <si>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</si>
  <si>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</si>
  <si>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</si>
  <si>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</si>
  <si>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</si>
  <si>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</si>
  <si>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</si>
  <si>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</si>
  <si>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</si>
  <si>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</si>
  <si>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</si>
  <si>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</si>
  <si>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</si>
  <si>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</si>
  <si>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</si>
  <si>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</si>
  <si>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</si>
  <si>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</si>
  <si>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</si>
  <si>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</si>
  <si>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</si>
  <si>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</si>
  <si>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</si>
  <si>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</si>
  <si>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</si>
  <si>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</si>
  <si>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</si>
  <si>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</si>
  <si>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</si>
  <si>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</si>
  <si>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</si>
  <si>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</si>
  <si>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</si>
  <si>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</si>
  <si>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</si>
  <si>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</si>
  <si>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</si>
  <si>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</si>
  <si>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</si>
  <si>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</si>
  <si>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</si>
  <si>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</si>
  <si>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</si>
  <si>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</si>
  <si>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</si>
  <si>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</si>
  <si>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</si>
  <si>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</si>
  <si>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</si>
  <si>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</si>
  <si>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</si>
  <si>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</si>
  <si>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</si>
  <si>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</si>
  <si>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</si>
  <si>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</si>
  <si>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</si>
  <si>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</si>
  <si>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</si>
  <si>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</si>
  <si>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</si>
  <si>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</si>
  <si>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</si>
  <si>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</si>
  <si>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</si>
  <si>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</si>
  <si>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</si>
  <si>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</si>
  <si>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</si>
  <si>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</si>
  <si>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</si>
  <si>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</si>
  <si>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</si>
  <si>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</si>
  <si>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</si>
  <si>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</si>
  <si>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</si>
  <si>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</si>
  <si>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</si>
  <si>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</si>
  <si>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</si>
  <si>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</si>
  <si>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</si>
  <si>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</si>
  <si>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</si>
  <si>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</si>
  <si>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</si>
  <si>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</si>
  <si>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</si>
  <si>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</si>
  <si>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</si>
  <si>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</si>
  <si>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</si>
  <si>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</si>
  <si>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</si>
  <si>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</si>
  <si>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</si>
  <si>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</si>
  <si>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</si>
  <si>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</si>
  <si>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</si>
  <si>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</si>
  <si>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</si>
  <si>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</si>
  <si>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</si>
  <si>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</si>
  <si>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</si>
  <si>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</si>
  <si>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</si>
  <si>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</si>
  <si>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</si>
  <si>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</si>
  <si>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</si>
  <si>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</si>
  <si>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</si>
  <si>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</si>
  <si>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</si>
  <si>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</si>
  <si>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</si>
  <si>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</si>
  <si>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</si>
  <si>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</si>
  <si>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</si>
  <si>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</si>
  <si>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</si>
  <si>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</si>
  <si>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</si>
  <si>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</si>
  <si>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</si>
  <si>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</si>
  <si>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</si>
  <si>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</si>
  <si>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</si>
  <si>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</si>
  <si>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</si>
  <si>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</si>
  <si>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</si>
  <si>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</si>
  <si>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</si>
  <si>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</si>
  <si>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</si>
  <si>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</si>
  <si>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</si>
  <si>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</si>
  <si>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</si>
  <si>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</si>
  <si>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</si>
  <si>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</si>
  <si>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</si>
  <si>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</si>
  <si>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</si>
  <si>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</si>
  <si>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</si>
  <si>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</si>
  <si>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</si>
  <si>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</si>
  <si>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</si>
  <si>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</si>
  <si>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</si>
  <si>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</si>
  <si>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</si>
  <si>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</si>
  <si>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</si>
  <si>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</si>
  <si>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</si>
  <si>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</si>
  <si>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</si>
  <si>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</si>
  <si>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</si>
  <si>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</si>
  <si>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</si>
  <si>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</si>
  <si>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</si>
  <si>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</si>
  <si>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</si>
  <si>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</si>
  <si>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</si>
  <si>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</si>
  <si>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</si>
  <si>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</si>
  <si>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</si>
  <si>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</si>
  <si>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</si>
  <si>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</si>
  <si>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</si>
  <si>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</si>
  <si>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</si>
  <si>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</si>
  <si>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</si>
  <si>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</si>
  <si>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</si>
  <si>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</si>
  <si>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</si>
  <si>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</si>
  <si>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</si>
  <si>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</si>
  <si>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</si>
  <si>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</si>
  <si>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</si>
  <si>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</si>
  <si>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</si>
  <si>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</si>
  <si>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</si>
  <si>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</si>
  <si>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</si>
  <si>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</si>
  <si>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</si>
  <si>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</si>
  <si>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</si>
  <si>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</si>
  <si>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</si>
  <si>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</si>
  <si>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</si>
  <si>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</si>
  <si>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</si>
  <si>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</si>
  <si>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</si>
  <si>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</si>
  <si>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</si>
  <si>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</si>
  <si>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</si>
  <si>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</si>
  <si>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</si>
  <si>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</si>
  <si>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</si>
  <si>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</si>
  <si>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</si>
  <si>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</si>
  <si>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</si>
  <si>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</si>
  <si>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</si>
  <si>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</si>
  <si>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</si>
  <si>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</si>
  <si>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</si>
  <si>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</si>
  <si>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</si>
  <si>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</si>
  <si>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</si>
  <si>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</si>
  <si>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</si>
  <si>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</si>
  <si>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</si>
  <si>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</si>
  <si>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</si>
  <si>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</si>
  <si>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</si>
  <si>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</si>
  <si>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</si>
  <si>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</si>
  <si>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</si>
  <si>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</si>
  <si>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</si>
  <si>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</si>
  <si>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</si>
  <si>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</si>
  <si>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</si>
  <si>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</si>
  <si>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</si>
  <si>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</si>
  <si>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</si>
  <si>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</si>
  <si>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</si>
  <si>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</si>
  <si>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</si>
  <si>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</si>
  <si>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</si>
  <si>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</si>
  <si>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</si>
  <si>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</si>
  <si>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</si>
  <si>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</si>
  <si>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</si>
  <si>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</si>
  <si>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</si>
  <si>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</si>
  <si>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</si>
  <si>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</si>
  <si>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</si>
  <si>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</si>
  <si>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</si>
  <si>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</si>
  <si>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</si>
  <si>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</si>
  <si>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</si>
  <si>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</si>
  <si>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</si>
  <si>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</si>
  <si>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</si>
  <si>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</si>
  <si>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</si>
  <si>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</si>
  <si>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</si>
  <si>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</si>
  <si>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</si>
  <si>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</si>
  <si>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</si>
  <si>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</si>
  <si>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</si>
  <si>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</si>
  <si>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</si>
  <si>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</si>
  <si>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</si>
  <si>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</si>
  <si>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</si>
  <si>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</si>
  <si>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</si>
  <si>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</si>
  <si>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</si>
  <si>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</si>
  <si>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</si>
  <si>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</si>
  <si>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</si>
  <si>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</si>
  <si>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</si>
  <si>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</si>
  <si>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</si>
  <si>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</si>
  <si>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</si>
  <si>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</si>
  <si>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</si>
  <si>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</si>
  <si>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</si>
  <si>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</si>
  <si>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</si>
  <si>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</si>
  <si>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</si>
  <si>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</si>
  <si>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</si>
  <si>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</si>
  <si>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</si>
  <si>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</si>
  <si>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</si>
  <si>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</si>
  <si>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</si>
  <si>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</si>
  <si>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</si>
  <si>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</si>
  <si>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</si>
  <si>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</si>
  <si>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</si>
  <si>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</si>
  <si>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</si>
  <si>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</si>
  <si>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</si>
  <si>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</si>
  <si>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</si>
  <si>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</si>
  <si>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</si>
  <si>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</si>
  <si>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</si>
  <si>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</si>
  <si>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</si>
  <si>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</si>
  <si>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</si>
  <si>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</si>
  <si>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</si>
  <si>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</si>
  <si>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</si>
  <si>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</si>
  <si>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</si>
  <si>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</si>
  <si>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</si>
  <si>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</si>
  <si>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</si>
  <si>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</si>
  <si>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</si>
  <si>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</si>
  <si>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</si>
  <si>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</si>
  <si>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</si>
  <si>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</si>
  <si>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</si>
  <si>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</si>
  <si>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</si>
  <si>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</si>
  <si>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</si>
  <si>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</si>
  <si>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</si>
  <si>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</si>
  <si>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</si>
  <si>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</si>
  <si>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</si>
  <si>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</si>
  <si>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</si>
  <si>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</si>
  <si>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</si>
  <si>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</si>
  <si>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</si>
  <si>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</si>
  <si>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</si>
  <si>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</si>
  <si>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</si>
  <si>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</si>
  <si>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</si>
  <si>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</si>
  <si>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</si>
  <si>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</si>
  <si>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</si>
  <si>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</si>
  <si>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</si>
  <si>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</si>
  <si>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</si>
  <si>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</si>
  <si>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</si>
  <si>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</si>
  <si>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</si>
  <si>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</si>
  <si>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</si>
  <si>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</si>
  <si>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</si>
  <si>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</si>
  <si>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</si>
  <si>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</si>
  <si>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</si>
  <si>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</si>
  <si>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</si>
  <si>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</si>
  <si>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</si>
  <si>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</si>
  <si>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</si>
  <si>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</si>
  <si>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</si>
  <si>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</si>
  <si>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</si>
  <si>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</si>
  <si>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</si>
  <si>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</si>
  <si>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</si>
  <si>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</si>
  <si>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</si>
  <si>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</si>
  <si>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</si>
  <si>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</si>
  <si>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</si>
  <si>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</si>
  <si>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</si>
  <si>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</si>
  <si>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</si>
  <si>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</si>
  <si>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</si>
  <si>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</si>
  <si>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</si>
  <si>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</si>
  <si>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</si>
  <si>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</si>
  <si>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</si>
  <si>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</si>
  <si>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</si>
  <si>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</si>
  <si>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</si>
  <si>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</si>
  <si>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</si>
  <si>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</si>
  <si>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</si>
  <si>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</si>
  <si>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</si>
  <si>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</si>
  <si>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</si>
  <si>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</si>
  <si>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</si>
  <si>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</si>
  <si>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</si>
  <si>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</si>
  <si>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</si>
  <si>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</si>
  <si>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</si>
  <si>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</si>
  <si>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</si>
  <si>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</si>
  <si>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</si>
  <si>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</si>
  <si>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</si>
  <si>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</si>
  <si>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</si>
  <si>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</si>
  <si>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</si>
  <si>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</si>
  <si>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</si>
  <si>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</si>
  <si>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</si>
  <si>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</si>
  <si>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</si>
  <si>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</si>
  <si>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</si>
  <si>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</si>
  <si>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</si>
  <si>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</si>
  <si>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</si>
  <si>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</si>
  <si>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</si>
  <si>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</si>
  <si>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</si>
  <si>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</si>
  <si>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</si>
  <si>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</si>
  <si>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</si>
  <si>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</si>
  <si>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</si>
  <si>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</si>
  <si>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</si>
  <si>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</si>
  <si>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</si>
  <si>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</si>
  <si>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</si>
  <si>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</si>
  <si>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</si>
  <si>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</si>
  <si>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</si>
  <si>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</si>
  <si>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</si>
  <si>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</si>
  <si>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</si>
  <si>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</si>
  <si>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</si>
  <si>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</si>
  <si>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</si>
  <si>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</si>
  <si>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</si>
  <si>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</si>
  <si>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</si>
  <si>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</si>
  <si>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</si>
  <si>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</si>
  <si>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</si>
  <si>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</si>
  <si>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</si>
  <si>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</si>
  <si>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</si>
  <si>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</si>
  <si>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</si>
  <si>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</si>
  <si>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</si>
  <si>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</si>
  <si>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</si>
  <si>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</si>
  <si>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</si>
  <si>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</si>
  <si>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</si>
  <si>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</si>
  <si>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</si>
  <si>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</si>
  <si>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</si>
  <si>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</si>
  <si>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</si>
  <si>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</si>
  <si>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</si>
  <si>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</si>
  <si>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</si>
  <si>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</si>
  <si>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</si>
  <si>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</si>
  <si>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</si>
  <si>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</si>
  <si>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</si>
  <si>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</si>
  <si>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</si>
  <si>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</si>
  <si>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</si>
  <si>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</si>
  <si>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</si>
  <si>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</si>
  <si>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</si>
  <si>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</si>
  <si>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</si>
  <si>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</si>
  <si>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</si>
  <si>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</si>
  <si>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</si>
  <si>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</si>
  <si>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</si>
  <si>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</si>
  <si>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</si>
  <si>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</si>
  <si>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</si>
  <si>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</si>
  <si>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</si>
  <si>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</si>
  <si>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</si>
  <si>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</si>
  <si>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</si>
  <si>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</si>
  <si>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</si>
  <si>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</si>
  <si>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</si>
  <si>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</si>
  <si>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</si>
  <si>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</si>
  <si>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</si>
  <si>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</si>
  <si>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</si>
  <si>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</si>
  <si>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</si>
  <si>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</si>
  <si>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</si>
  <si>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</si>
  <si>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</si>
  <si>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</si>
  <si>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</si>
  <si>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</si>
  <si>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</si>
  <si>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</si>
  <si>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</si>
  <si>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</si>
  <si>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</si>
  <si>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</si>
  <si>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</si>
  <si>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</si>
  <si>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</si>
  <si>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</si>
  <si>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</si>
  <si>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</si>
  <si>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</si>
  <si>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</si>
  <si>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</si>
  <si>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</si>
  <si>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</si>
  <si>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</si>
  <si>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</si>
  <si>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</si>
  <si>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</si>
  <si>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</si>
  <si>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</si>
  <si>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</si>
  <si>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</si>
  <si>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</si>
  <si>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</si>
  <si>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</si>
  <si>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</si>
  <si>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</si>
  <si>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</si>
  <si>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</si>
  <si>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</si>
  <si>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</si>
  <si>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</si>
  <si>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</si>
  <si>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</si>
  <si>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</si>
  <si>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</si>
  <si>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</si>
  <si>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</si>
  <si>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</si>
  <si>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</si>
  <si>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</si>
  <si>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</si>
  <si>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</si>
  <si>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</si>
  <si>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</si>
  <si>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</si>
  <si>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</si>
  <si>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</si>
  <si>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</si>
  <si>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</si>
  <si>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</si>
  <si>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</si>
  <si>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</si>
  <si>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</si>
  <si>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</si>
  <si>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</si>
  <si>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</si>
  <si>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</si>
  <si>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</si>
  <si>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</si>
  <si>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</si>
  <si>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</si>
  <si>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</si>
  <si>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</si>
  <si>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</si>
  <si>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</si>
  <si>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</si>
  <si>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</si>
  <si>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</si>
  <si>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</si>
  <si>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</si>
  <si>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</si>
  <si>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</si>
  <si>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</si>
  <si>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</si>
  <si>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</si>
  <si>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</si>
  <si>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</si>
  <si>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</si>
  <si>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</si>
  <si>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</si>
  <si>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</si>
  <si>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</si>
  <si>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</si>
  <si>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</si>
  <si>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</si>
  <si>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</si>
  <si>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</si>
  <si>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</si>
  <si>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</si>
  <si>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</si>
  <si>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</si>
  <si>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</si>
  <si>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</si>
  <si>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</si>
  <si>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</si>
  <si>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</si>
  <si>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</si>
  <si>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</si>
  <si>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</si>
  <si>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</si>
  <si>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</si>
  <si>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</si>
  <si>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</si>
  <si>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</si>
  <si>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</si>
  <si>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</si>
  <si>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</si>
  <si>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</si>
  <si>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</si>
  <si>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</si>
  <si>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</si>
  <si>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</si>
  <si>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</si>
  <si>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</si>
  <si>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</si>
  <si>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</si>
  <si>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</si>
  <si>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</si>
  <si>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</si>
  <si>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</si>
  <si>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</si>
  <si>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</si>
  <si>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</si>
  <si>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</si>
  <si>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</si>
  <si>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</si>
  <si>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</si>
  <si>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</si>
  <si>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</si>
  <si>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</si>
  <si>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</si>
  <si>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</si>
  <si>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</si>
  <si>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</si>
  <si>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</si>
  <si>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</si>
  <si>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</si>
  <si>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</si>
  <si>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</si>
  <si>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</si>
  <si>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</si>
  <si>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</si>
  <si>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</si>
  <si>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</si>
  <si>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</si>
  <si>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</si>
  <si>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</si>
  <si>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</si>
  <si>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</si>
  <si>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</si>
  <si>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</si>
  <si>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</si>
  <si>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</si>
  <si>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</si>
  <si>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</si>
  <si>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</si>
  <si>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</si>
  <si>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</si>
  <si>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</si>
  <si>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</si>
  <si>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</si>
  <si>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</si>
  <si>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</si>
  <si>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</si>
  <si>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</si>
  <si>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</si>
  <si>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</si>
  <si>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</si>
  <si>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</si>
  <si>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</si>
  <si>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</si>
  <si>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</si>
  <si>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</si>
  <si>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</si>
  <si>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</si>
  <si>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</si>
  <si>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</si>
  <si>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</si>
  <si>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</si>
  <si>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</si>
  <si>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</si>
  <si>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</si>
  <si>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</si>
  <si>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</si>
  <si>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</si>
  <si>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</si>
  <si>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</si>
  <si>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</si>
  <si>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</si>
  <si>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</si>
  <si>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</si>
  <si>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</si>
  <si>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</si>
  <si>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</si>
  <si>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</si>
  <si>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</si>
  <si>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</si>
  <si>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</si>
  <si>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</si>
  <si>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</si>
  <si>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</si>
  <si>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</si>
  <si>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</si>
  <si>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</si>
  <si>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</si>
  <si>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</si>
  <si>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</si>
  <si>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</si>
  <si>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</si>
  <si>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</si>
  <si>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</si>
  <si>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</si>
  <si>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</si>
  <si>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</si>
  <si>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</si>
  <si>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</si>
  <si>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</si>
  <si>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</si>
  <si>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</si>
  <si>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</si>
  <si>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</si>
  <si>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</si>
  <si>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</si>
  <si>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</si>
  <si>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</si>
  <si>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</si>
  <si>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</si>
  <si>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</si>
  <si>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</si>
  <si>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</si>
  <si>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</si>
  <si>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</si>
  <si>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</si>
  <si>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</si>
  <si>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</si>
  <si>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</si>
  <si>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</si>
  <si>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</si>
  <si>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</si>
  <si>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</si>
  <si>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</si>
  <si>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</si>
  <si>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</si>
  <si>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</si>
  <si>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</si>
  <si>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</si>
  <si>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</si>
  <si>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</si>
  <si>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</si>
  <si>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</si>
  <si>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</si>
  <si>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</si>
  <si>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</si>
  <si>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</si>
  <si>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</si>
  <si>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</si>
  <si>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</si>
  <si>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</si>
  <si>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</si>
  <si>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</si>
  <si>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</si>
  <si>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</si>
  <si>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</si>
  <si>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</si>
  <si>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</si>
  <si>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</si>
  <si>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</si>
  <si>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</si>
  <si>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</si>
  <si>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</si>
  <si>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</si>
  <si>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</si>
  <si>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</si>
  <si>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</si>
  <si>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</si>
  <si>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</si>
  <si>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</si>
  <si>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</si>
  <si>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</si>
  <si>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</si>
  <si>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</si>
  <si>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</si>
  <si>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</si>
  <si>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</si>
  <si>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</si>
  <si>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</si>
  <si>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</si>
  <si>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</si>
  <si>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</si>
  <si>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</si>
  <si>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</si>
  <si>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</si>
  <si>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</si>
  <si>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</si>
  <si>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</si>
  <si>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</si>
  <si>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</si>
  <si>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</si>
  <si>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</si>
  <si>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</si>
  <si>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</si>
  <si>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</si>
  <si>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</si>
  <si>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</si>
  <si>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</si>
  <si>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</si>
  <si>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</si>
  <si>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</si>
  <si>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</si>
  <si>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</si>
  <si>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</si>
  <si>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</si>
  <si>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</si>
  <si>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</si>
  <si>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</si>
  <si>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</si>
  <si>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</si>
  <si>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</si>
  <si>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</si>
  <si>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</si>
  <si>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</si>
  <si>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</si>
  <si>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</si>
  <si>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</si>
  <si>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</si>
  <si>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</si>
  <si>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</si>
  <si>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</si>
  <si>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</si>
  <si>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</si>
  <si>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</si>
  <si>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</si>
  <si>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</si>
  <si>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</si>
  <si>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</si>
  <si>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</si>
  <si>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</si>
  <si>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</si>
  <si>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</si>
  <si>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</si>
  <si>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</si>
  <si>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</si>
  <si>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</si>
  <si>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</si>
  <si>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</si>
  <si>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</si>
  <si>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</si>
  <si>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</si>
  <si>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</si>
  <si>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</si>
  <si>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</si>
  <si>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</si>
  <si>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</si>
  <si>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</si>
  <si>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</si>
  <si>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</si>
  <si>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</si>
  <si>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</si>
  <si>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</si>
  <si>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</si>
  <si>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</si>
  <si>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</si>
  <si>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</si>
  <si>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</si>
  <si>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</si>
  <si>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</si>
  <si>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</si>
  <si>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</si>
  <si>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</si>
  <si>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</si>
  <si>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</si>
  <si>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</si>
  <si>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</si>
  <si>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</si>
  <si>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</si>
  <si>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</si>
  <si>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</si>
  <si>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</si>
  <si>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</si>
  <si>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</si>
  <si>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</si>
  <si>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</si>
  <si>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</si>
  <si>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</si>
  <si>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</si>
  <si>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</si>
  <si>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</si>
  <si>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</si>
  <si>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</si>
  <si>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</si>
  <si>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</si>
  <si>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</si>
  <si>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</si>
  <si>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</si>
  <si>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</si>
  <si>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</si>
  <si>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</si>
  <si>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</si>
  <si>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</si>
  <si>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</si>
  <si>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</si>
  <si>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</si>
  <si>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</si>
  <si>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</si>
  <si>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</si>
  <si>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</si>
  <si>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</si>
  <si>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</si>
  <si>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</si>
  <si>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</si>
  <si>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</si>
  <si>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</si>
  <si>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</si>
  <si>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</si>
  <si>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</si>
  <si>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</si>
  <si>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</si>
  <si>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</si>
  <si>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</si>
  <si>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</si>
  <si>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</si>
  <si>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</si>
  <si>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</si>
  <si>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</si>
  <si>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</si>
  <si>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</si>
  <si>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</si>
  <si>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</si>
  <si>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</si>
  <si>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</si>
  <si>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</si>
  <si>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</si>
  <si>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</si>
  <si>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</si>
  <si>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</si>
  <si>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</si>
  <si>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</si>
  <si>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</si>
  <si>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</si>
  <si>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</si>
  <si>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</si>
  <si>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</si>
  <si>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</si>
  <si>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</si>
  <si>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</si>
  <si>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</si>
  <si>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</si>
  <si>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</si>
  <si>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</si>
  <si>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</si>
  <si>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</si>
  <si>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</si>
  <si>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</si>
  <si>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</si>
  <si>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</si>
  <si>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</si>
  <si>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</si>
  <si>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</si>
  <si>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</si>
  <si>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</si>
  <si>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</si>
  <si>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</si>
  <si>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</si>
  <si>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</si>
  <si>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</si>
  <si>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</si>
  <si>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</si>
  <si>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</si>
  <si>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</si>
  <si>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</si>
  <si>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</si>
  <si>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</si>
  <si>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</si>
  <si>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</si>
  <si>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</si>
  <si>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</si>
  <si>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</si>
  <si>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</si>
  <si>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</si>
  <si>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</si>
  <si>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</si>
  <si>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</si>
  <si>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</si>
  <si>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</si>
  <si>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</si>
  <si>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</si>
  <si>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</si>
  <si>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</si>
  <si>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</si>
  <si>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</si>
  <si>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</si>
  <si>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</si>
  <si>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</si>
  <si>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</si>
  <si>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</si>
  <si>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</si>
  <si>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</si>
  <si>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</si>
  <si>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</si>
  <si>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</si>
  <si>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</si>
  <si>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</si>
  <si>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</si>
  <si>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</si>
  <si>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</si>
  <si>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</si>
  <si>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</si>
  <si>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</si>
  <si>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</si>
  <si>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</si>
  <si>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</si>
  <si>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</si>
  <si>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</si>
  <si>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</si>
  <si>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</si>
  <si>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</si>
  <si>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</si>
  <si>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</si>
  <si>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</si>
  <si>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</si>
  <si>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</si>
  <si>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</si>
  <si>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</si>
  <si>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</si>
  <si>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</si>
  <si>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</si>
  <si>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</si>
  <si>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</si>
  <si>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</si>
  <si>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</si>
  <si>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</si>
  <si>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</si>
  <si>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</si>
  <si>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</si>
  <si>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</si>
  <si>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</si>
  <si>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</si>
  <si>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</si>
  <si>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</si>
  <si>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</si>
  <si>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</si>
  <si>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</si>
  <si>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</si>
  <si>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</si>
  <si>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</si>
  <si>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</si>
  <si>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</si>
  <si>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</si>
  <si>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</si>
  <si>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</si>
  <si>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</si>
  <si>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</si>
  <si>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</si>
  <si>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</si>
  <si>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</si>
  <si>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</si>
  <si>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</si>
  <si>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</si>
  <si>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</si>
  <si>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</si>
  <si>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</si>
  <si>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</si>
  <si>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</si>
  <si>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</si>
  <si>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</si>
  <si>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</si>
  <si>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</si>
  <si>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</si>
  <si>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</si>
  <si>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</si>
  <si>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</si>
  <si>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</si>
  <si>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</si>
  <si>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</si>
  <si>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</si>
  <si>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</si>
  <si>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</si>
  <si>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</si>
  <si>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</si>
  <si>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</si>
  <si>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</si>
  <si>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</si>
  <si>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</si>
  <si>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</si>
  <si>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</si>
  <si>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</si>
  <si>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</si>
  <si>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</si>
  <si>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</si>
  <si>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</si>
  <si>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</si>
  <si>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</si>
  <si>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</si>
  <si>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</si>
  <si>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</si>
  <si>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</si>
  <si>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</si>
  <si>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</si>
  <si>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</si>
  <si>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</si>
  <si>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</si>
  <si>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</si>
  <si>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</si>
  <si>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</si>
  <si>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</si>
  <si>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</si>
  <si>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</si>
  <si>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</si>
  <si>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</si>
  <si>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</si>
  <si>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</si>
  <si>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</si>
  <si>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</si>
  <si>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</si>
  <si>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</si>
  <si>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</si>
  <si>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</si>
  <si>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</si>
  <si>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</si>
  <si>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</si>
  <si>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</si>
  <si>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</si>
  <si>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</si>
  <si>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</si>
  <si>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</si>
  <si>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</si>
  <si>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</si>
  <si>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</si>
  <si>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</si>
  <si>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</si>
  <si>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</si>
  <si>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</si>
  <si>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</si>
  <si>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</si>
  <si>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</si>
  <si>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</si>
  <si>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</si>
  <si>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</si>
  <si>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</si>
  <si>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</si>
  <si>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</si>
  <si>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</si>
  <si>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</si>
  <si>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</si>
  <si>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</si>
  <si>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</si>
  <si>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</si>
  <si>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</si>
  <si>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</si>
  <si>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</si>
  <si>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</si>
  <si>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</si>
  <si>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</si>
  <si>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</si>
  <si>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</si>
  <si>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</si>
  <si>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</si>
  <si>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</si>
  <si>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</si>
  <si>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</si>
  <si>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</si>
  <si>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</si>
  <si>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</si>
  <si>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</si>
  <si>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</si>
  <si>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</si>
  <si>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</si>
  <si>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</si>
  <si>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</si>
  <si>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</si>
  <si>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</si>
  <si>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</si>
  <si>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</si>
  <si>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</si>
  <si>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</si>
  <si>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</si>
  <si>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</si>
  <si>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</si>
  <si>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</si>
  <si>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</si>
  <si>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</si>
  <si>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</si>
  <si>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</si>
  <si>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</si>
  <si>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</si>
  <si>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</si>
  <si>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</si>
  <si>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</si>
  <si>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</si>
  <si>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</si>
  <si>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</si>
  <si>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</si>
  <si>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</si>
  <si>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</si>
  <si>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</si>
  <si>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</si>
  <si>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</si>
  <si>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</si>
  <si>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</si>
  <si>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</si>
  <si>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</si>
  <si>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</si>
  <si>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</si>
  <si>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</si>
  <si>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</si>
  <si>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</si>
  <si>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</si>
  <si>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</si>
  <si>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</si>
  <si>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</si>
  <si>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</si>
  <si>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</si>
  <si>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</si>
  <si>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</si>
  <si>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</si>
  <si>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</si>
  <si>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</si>
  <si>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</si>
  <si>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</si>
  <si>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</si>
  <si>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</si>
  <si>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</si>
  <si>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</si>
  <si>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</si>
  <si>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</si>
  <si>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</si>
  <si>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</si>
  <si>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</si>
  <si>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</si>
  <si>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</si>
  <si>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</si>
  <si>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</si>
  <si>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</si>
  <si>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</si>
  <si>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</si>
  <si>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</si>
  <si>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</si>
  <si>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</si>
  <si>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</si>
  <si>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</si>
  <si>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</si>
  <si>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</si>
  <si>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</si>
  <si>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</si>
  <si>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</si>
  <si>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</si>
  <si>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</si>
  <si>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</si>
  <si>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</si>
  <si>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</si>
  <si>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</si>
  <si>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</si>
  <si>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</si>
  <si>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</si>
  <si>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</si>
  <si>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</si>
  <si>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</si>
  <si>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</si>
  <si>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</si>
  <si>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</si>
  <si>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</si>
  <si>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</si>
  <si>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</si>
  <si>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</si>
  <si>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</si>
  <si>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</si>
  <si>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</si>
  <si>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</si>
  <si>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</si>
  <si>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</si>
  <si>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</si>
  <si>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</si>
  <si>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</si>
  <si>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</si>
  <si>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</si>
  <si>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</si>
  <si>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</si>
  <si>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</si>
  <si>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</si>
  <si>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</si>
  <si>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</si>
  <si>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</si>
  <si>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</si>
  <si>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</si>
  <si>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</si>
  <si>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</si>
  <si>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</si>
  <si>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</si>
  <si>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</si>
  <si>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</si>
  <si>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</si>
  <si>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</si>
  <si>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</si>
  <si>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</si>
  <si>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</si>
  <si>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</si>
  <si>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</si>
  <si>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</si>
  <si>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</si>
  <si>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</si>
  <si>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</si>
  <si>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</si>
  <si>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</si>
  <si>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</si>
  <si>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</si>
  <si>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</si>
  <si>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</si>
  <si>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</si>
  <si>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</si>
  <si>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</si>
  <si>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</si>
  <si>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</si>
  <si>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</si>
  <si>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</si>
  <si>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</si>
  <si>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</si>
  <si>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</si>
  <si>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</si>
  <si>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</si>
  <si>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</si>
  <si>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</si>
  <si>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</si>
  <si>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</si>
  <si>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</si>
  <si>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</si>
  <si>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</si>
  <si>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</si>
  <si>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</si>
  <si>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</si>
  <si>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</si>
  <si>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</si>
  <si>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</si>
  <si>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</si>
  <si>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</si>
  <si>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</si>
  <si>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</si>
  <si>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</si>
  <si>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</si>
  <si>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</si>
  <si>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</si>
  <si>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</si>
  <si>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</si>
  <si>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</si>
  <si>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</si>
  <si>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</si>
  <si>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</si>
  <si>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</si>
  <si>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</si>
  <si>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</si>
  <si>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</si>
  <si>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</si>
  <si>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</si>
  <si>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</si>
  <si>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</si>
  <si>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</si>
  <si>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</si>
  <si>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</si>
  <si>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</si>
  <si>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</si>
  <si>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</si>
  <si>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</si>
  <si>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</si>
  <si>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</si>
  <si>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</si>
  <si>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</si>
  <si>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</si>
  <si>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</si>
  <si>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</si>
  <si>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</si>
  <si>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</si>
  <si>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</si>
  <si>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</si>
  <si>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</si>
  <si>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</si>
  <si>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</si>
  <si>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</si>
  <si>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</si>
  <si>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</si>
  <si>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</si>
  <si>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</si>
  <si>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</si>
  <si>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</si>
  <si>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</si>
  <si>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</si>
  <si>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</si>
  <si>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</si>
  <si>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</si>
  <si>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</si>
  <si>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</si>
  <si>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</si>
  <si>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</si>
  <si>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</si>
  <si>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</si>
  <si>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</si>
  <si>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</si>
  <si>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</si>
  <si>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</si>
  <si>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</si>
  <si>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</si>
  <si>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</si>
  <si>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</si>
  <si>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</si>
  <si>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</si>
  <si>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</si>
  <si>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</si>
  <si>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</si>
  <si>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</si>
  <si>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</si>
  <si>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</si>
  <si>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</si>
  <si>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</si>
  <si>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</si>
  <si>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</si>
  <si>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</si>
  <si>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</si>
  <si>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</si>
  <si>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</si>
  <si>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</si>
  <si>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</si>
  <si>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</si>
  <si>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</si>
  <si>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</si>
  <si>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</si>
  <si>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</si>
  <si>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</si>
  <si>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</si>
  <si>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</si>
  <si>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</si>
  <si>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</si>
  <si>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</si>
  <si>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</si>
  <si>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</si>
  <si>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</si>
  <si>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</si>
  <si>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</si>
  <si>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</si>
  <si>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</si>
  <si>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</si>
  <si>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</si>
  <si>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</si>
  <si>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</si>
  <si>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</si>
  <si>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</si>
  <si>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</si>
  <si>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</si>
  <si>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</si>
  <si>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</si>
  <si>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</si>
  <si>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</si>
  <si>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</si>
  <si>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</si>
  <si>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</si>
  <si>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</si>
  <si>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</si>
  <si>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</si>
  <si>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</si>
  <si>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</si>
  <si>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</si>
  <si>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</si>
  <si>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</si>
  <si>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</si>
  <si>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</si>
  <si>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</si>
  <si>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</si>
  <si>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</si>
  <si>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</si>
  <si>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</si>
  <si>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</si>
  <si>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</si>
  <si>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</si>
  <si>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</si>
  <si>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</si>
  <si>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</si>
  <si>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</si>
  <si>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</si>
  <si>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</si>
  <si>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</si>
  <si>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</si>
  <si>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</si>
  <si>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</si>
  <si>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</si>
  <si>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</si>
  <si>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</si>
  <si>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</si>
  <si>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</si>
  <si>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</si>
  <si>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</si>
  <si>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</si>
  <si>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</si>
  <si>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</si>
  <si>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</si>
  <si>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</si>
  <si>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</si>
  <si>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</si>
  <si>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</si>
  <si>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</si>
  <si>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</si>
  <si>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</si>
  <si>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</si>
  <si>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</si>
  <si>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</si>
  <si>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</si>
  <si>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</si>
  <si>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</si>
  <si>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</si>
  <si>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</si>
  <si>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</si>
  <si>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</si>
  <si>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</si>
  <si>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</si>
  <si>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</si>
  <si>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</si>
  <si>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</si>
  <si>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</si>
  <si>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</si>
  <si>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</si>
  <si>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</si>
  <si>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</si>
  <si>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</si>
  <si>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</si>
  <si>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</si>
  <si>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</si>
  <si>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</si>
  <si>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</si>
  <si>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</si>
  <si>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</si>
  <si>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</si>
  <si>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</si>
  <si>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</si>
  <si>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</si>
  <si>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</si>
  <si>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</si>
  <si>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</si>
  <si>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</si>
  <si>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</si>
  <si>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</si>
  <si>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</si>
  <si>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</si>
  <si>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</si>
  <si>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</si>
  <si>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</si>
  <si>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</si>
  <si>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</si>
  <si>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</si>
  <si>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</si>
  <si>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</si>
  <si>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</si>
  <si>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</si>
  <si>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</si>
  <si>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</si>
  <si>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</si>
  <si>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</si>
  <si>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</si>
  <si>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</si>
  <si>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</si>
  <si>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</si>
  <si>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</si>
  <si>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</si>
  <si>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</si>
  <si>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</si>
  <si>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</si>
  <si>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</si>
  <si>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</si>
  <si>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</si>
  <si>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</si>
  <si>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</si>
  <si>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</si>
  <si>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</si>
  <si>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</si>
  <si>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</si>
  <si>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</si>
  <si>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</si>
  <si>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</si>
  <si>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</si>
  <si>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</si>
  <si>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</si>
  <si>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</si>
  <si>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</si>
  <si>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</si>
  <si>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</si>
  <si>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</si>
  <si>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</si>
  <si>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</si>
  <si>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</si>
  <si>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</si>
  <si>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</si>
  <si>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</si>
  <si>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</si>
  <si>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</si>
  <si>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</si>
  <si>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</si>
  <si>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</si>
  <si>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</si>
  <si>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</si>
  <si>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</si>
  <si>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</si>
  <si>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</si>
  <si>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</si>
  <si>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</si>
  <si>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</si>
  <si>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</si>
  <si>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</si>
  <si>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</si>
  <si>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</si>
  <si>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</si>
  <si>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</si>
  <si>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</si>
  <si>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</si>
  <si>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</si>
  <si>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</si>
  <si>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</si>
  <si>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</si>
  <si>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</si>
  <si>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</si>
  <si>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</si>
  <si>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</si>
  <si>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</si>
  <si>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</si>
  <si>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</si>
  <si>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</si>
  <si>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</si>
  <si>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</si>
  <si>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</si>
  <si>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</si>
  <si>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</si>
  <si>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</si>
  <si>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</si>
  <si>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</si>
  <si>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</si>
  <si>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</si>
  <si>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</si>
  <si>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</si>
  <si>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</si>
  <si>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</si>
  <si>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</si>
  <si>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</si>
  <si>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</si>
  <si>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</si>
  <si>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</si>
  <si>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</si>
  <si>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</si>
  <si>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</si>
  <si>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</si>
  <si>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</si>
  <si>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</si>
  <si>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</si>
  <si>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</si>
  <si>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</si>
  <si>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</si>
  <si>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</si>
  <si>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</si>
  <si>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</si>
  <si>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</si>
  <si>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</si>
  <si>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</si>
  <si>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</si>
  <si>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</si>
  <si>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</si>
  <si>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</si>
  <si>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</si>
  <si>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</si>
  <si>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</si>
  <si>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</si>
  <si>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</si>
  <si>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</si>
  <si>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</si>
  <si>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</si>
  <si>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</si>
  <si>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</si>
  <si>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</si>
  <si>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</si>
  <si>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</si>
  <si>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</si>
  <si>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</si>
  <si>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</si>
  <si>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</si>
  <si>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</si>
  <si>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</si>
  <si>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</si>
  <si>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</si>
  <si>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</si>
  <si>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</si>
  <si>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</si>
  <si>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</si>
  <si>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</si>
  <si>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</si>
  <si>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</si>
  <si>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</si>
  <si>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</si>
  <si>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</si>
  <si>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</si>
  <si>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</si>
  <si>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</si>
  <si>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</si>
  <si>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</si>
  <si>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</si>
  <si>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</si>
  <si>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</si>
  <si>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</si>
  <si>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</si>
  <si>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</si>
  <si>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</si>
  <si>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</si>
  <si>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</si>
  <si>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</si>
  <si>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</si>
  <si>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</si>
  <si>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</si>
  <si>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</si>
  <si>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</si>
  <si>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</si>
  <si>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</si>
  <si>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</si>
  <si>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</si>
  <si>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</si>
  <si>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</si>
  <si>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</si>
  <si>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</si>
  <si>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</si>
  <si>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</si>
  <si>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</si>
  <si>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</si>
  <si>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</si>
  <si>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</si>
  <si>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</si>
  <si>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</si>
  <si>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</si>
  <si>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</si>
  <si>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</si>
  <si>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</si>
  <si>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</si>
  <si>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</si>
  <si>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</si>
  <si>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</si>
  <si>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</si>
  <si>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</si>
  <si>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</si>
  <si>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</si>
  <si>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</si>
  <si>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</si>
  <si>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</si>
  <si>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</si>
  <si>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</si>
  <si>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</si>
  <si>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</si>
  <si>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</si>
  <si>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</si>
  <si>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</si>
  <si>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</si>
  <si>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</si>
  <si>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</si>
  <si>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</si>
  <si>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</si>
  <si>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</si>
  <si>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</si>
  <si>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</si>
  <si>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</si>
  <si>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</si>
  <si>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</si>
  <si>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</si>
  <si>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</si>
  <si>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</si>
  <si>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</si>
  <si>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</si>
  <si>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</si>
  <si>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</si>
  <si>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</si>
  <si>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</si>
  <si>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</si>
  <si>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</si>
  <si>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</si>
  <si>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</si>
  <si>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</si>
  <si>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</si>
  <si>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</si>
  <si>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</si>
  <si>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</si>
  <si>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</si>
  <si>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</si>
  <si>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</si>
  <si>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</si>
  <si>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</si>
  <si>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</si>
  <si>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</si>
  <si>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</si>
  <si>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</si>
  <si>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</si>
  <si>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</si>
  <si>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</si>
  <si>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</si>
  <si>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</si>
  <si>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</si>
  <si>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</si>
  <si>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</si>
  <si>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</si>
  <si>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</si>
  <si>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</si>
  <si>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</si>
  <si>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</si>
  <si>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</si>
  <si>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</si>
  <si>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</si>
  <si>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</si>
  <si>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</si>
  <si>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</si>
  <si>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</si>
  <si>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</si>
  <si>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</si>
  <si>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</si>
  <si>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</si>
  <si>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</si>
  <si>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</si>
  <si>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</si>
  <si>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</si>
  <si>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</si>
  <si>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</si>
  <si>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</si>
  <si>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</si>
  <si>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</si>
  <si>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</si>
  <si>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</si>
  <si>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</si>
  <si>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</si>
  <si>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</si>
  <si>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</si>
  <si>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</si>
  <si>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</si>
  <si>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</si>
  <si>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</si>
  <si>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</si>
  <si>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</si>
  <si>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</si>
  <si>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</si>
  <si>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</si>
  <si>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</si>
  <si>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</si>
  <si>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</si>
  <si>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</si>
  <si>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</si>
  <si>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</si>
  <si>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</si>
  <si>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</si>
  <si>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</si>
  <si>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</si>
  <si>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</si>
  <si>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</si>
  <si>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</si>
  <si>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</si>
  <si>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</si>
  <si>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</si>
  <si>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</si>
  <si>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</si>
  <si>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</si>
  <si>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</si>
  <si>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</si>
  <si>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</si>
  <si>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</si>
  <si>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</si>
  <si>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</si>
  <si>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</si>
  <si>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</si>
  <si>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</si>
  <si>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</si>
  <si>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</si>
  <si>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</si>
  <si>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</si>
  <si>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</si>
  <si>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</si>
  <si>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</si>
  <si>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</si>
  <si>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</si>
  <si>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</si>
  <si>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</si>
  <si>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</si>
  <si>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</si>
  <si>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</si>
  <si>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</si>
  <si>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</si>
  <si>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</si>
  <si>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</si>
  <si>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</si>
  <si>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</si>
  <si>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</si>
  <si>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</si>
  <si>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</si>
  <si>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</si>
  <si>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</si>
  <si>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</si>
  <si>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</si>
  <si>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</si>
  <si>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</si>
  <si>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</si>
  <si>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</si>
  <si>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</si>
  <si>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</si>
  <si>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</si>
  <si>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</si>
  <si>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</si>
  <si>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</si>
  <si>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</si>
  <si>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</si>
  <si>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</si>
  <si>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</si>
  <si>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</si>
  <si>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</si>
  <si>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</si>
  <si>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</si>
  <si>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</si>
  <si>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</si>
  <si>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</si>
  <si>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</si>
  <si>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</si>
  <si>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</si>
  <si>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</si>
  <si>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</si>
  <si>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</si>
  <si>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</si>
  <si>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</si>
  <si>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</si>
  <si>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</si>
  <si>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</si>
  <si>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</si>
  <si>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</si>
  <si>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</si>
  <si>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</si>
  <si>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</si>
  <si>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</si>
  <si>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</si>
  <si>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</si>
  <si>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</si>
  <si>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</si>
  <si>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</si>
  <si>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</si>
  <si>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</si>
  <si>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</si>
  <si>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</si>
  <si>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</si>
  <si>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</si>
  <si>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</si>
  <si>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</si>
  <si>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</si>
  <si>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</si>
  <si>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</si>
  <si>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</si>
  <si>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</si>
  <si>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</si>
  <si>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</si>
  <si>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</si>
  <si>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</si>
  <si>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</si>
  <si>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</si>
  <si>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</si>
  <si>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</si>
  <si>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</si>
  <si>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</si>
  <si>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</si>
  <si>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</si>
  <si>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</si>
  <si>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</si>
  <si>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</si>
  <si>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</si>
  <si>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</si>
  <si>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</si>
  <si>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</si>
  <si>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</si>
  <si>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</si>
  <si>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</si>
  <si>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</si>
  <si>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</si>
  <si>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</si>
  <si>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</si>
  <si>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</si>
  <si>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</si>
  <si>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</si>
  <si>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</si>
  <si>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</si>
  <si>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</si>
  <si>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</si>
  <si>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</si>
  <si>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</si>
  <si>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</si>
  <si>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</si>
  <si>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</si>
  <si>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</si>
  <si>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</si>
  <si>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</si>
  <si>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</si>
  <si>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</si>
  <si>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</si>
  <si>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</si>
  <si>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</si>
  <si>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</si>
  <si>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</si>
  <si>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</si>
  <si>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</si>
  <si>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</si>
  <si>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</si>
  <si>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</si>
  <si>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</si>
  <si>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</si>
  <si>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</si>
  <si>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</si>
  <si>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</si>
  <si>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</si>
  <si>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</si>
  <si>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</si>
  <si>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</si>
  <si>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</si>
  <si>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</si>
  <si>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</si>
  <si>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</si>
  <si>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</si>
  <si>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</si>
  <si>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</si>
  <si>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</si>
  <si>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</si>
  <si>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</si>
  <si>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</si>
  <si>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</si>
  <si>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</si>
  <si>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</si>
  <si>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</si>
  <si>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</si>
  <si>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</si>
  <si>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</si>
  <si>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</si>
  <si>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</si>
  <si>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</si>
  <si>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</si>
  <si>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</si>
  <si>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</si>
  <si>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</si>
  <si>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</si>
  <si>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</si>
  <si>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</si>
  <si>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</si>
  <si>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</si>
  <si>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</si>
  <si>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</si>
  <si>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</si>
  <si>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</si>
  <si>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</si>
  <si>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</si>
  <si>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</si>
  <si>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</si>
  <si>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</si>
  <si>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</si>
  <si>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</si>
  <si>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</si>
  <si>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</si>
  <si>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</si>
  <si>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</si>
  <si>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</si>
  <si>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</si>
  <si>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</si>
  <si>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</si>
  <si>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</si>
  <si>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</si>
  <si>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</si>
  <si>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</si>
  <si>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</si>
  <si>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</si>
  <si>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</si>
  <si>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</si>
  <si>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</si>
  <si>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</si>
  <si>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</si>
  <si>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</si>
  <si>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</si>
  <si>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</si>
  <si>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</si>
  <si>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</si>
  <si>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</si>
  <si>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</si>
  <si>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</si>
  <si>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</si>
  <si>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</si>
  <si>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</si>
  <si>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</si>
  <si>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</si>
  <si>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</si>
  <si>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</si>
  <si>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</si>
  <si>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</si>
  <si>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</si>
  <si>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</si>
  <si>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</si>
  <si>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</si>
  <si>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</si>
  <si>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</si>
  <si>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</si>
  <si>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</si>
  <si>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</si>
  <si>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</si>
  <si>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</si>
  <si>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</si>
  <si>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</si>
  <si>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</si>
  <si>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</si>
  <si>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</si>
  <si>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</si>
  <si>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</si>
  <si>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</si>
  <si>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</si>
  <si>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</si>
  <si>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</si>
  <si>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</si>
  <si>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</si>
  <si>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</si>
  <si>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</si>
  <si>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</si>
  <si>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</si>
  <si>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</si>
  <si>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</si>
  <si>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</si>
  <si>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</si>
  <si>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</si>
  <si>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</si>
  <si>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</si>
  <si>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</si>
  <si>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</si>
  <si>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</si>
  <si>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</si>
  <si>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</si>
  <si>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</si>
  <si>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</si>
  <si>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</si>
  <si>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</si>
  <si>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</si>
  <si>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</si>
  <si>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</si>
  <si>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</si>
  <si>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</si>
  <si>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</si>
  <si>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</si>
  <si>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</si>
  <si>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</si>
  <si>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</si>
  <si>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</si>
  <si>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</si>
  <si>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</si>
  <si>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</si>
  <si>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</si>
  <si>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</si>
  <si>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</si>
  <si>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</si>
  <si>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</si>
  <si>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</si>
  <si>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</si>
  <si>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</si>
  <si>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</si>
  <si>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</si>
  <si>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</si>
  <si>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</si>
  <si>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</si>
  <si>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</si>
  <si>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</si>
  <si>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</si>
  <si>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</si>
  <si>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</si>
  <si>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</si>
  <si>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</si>
  <si>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</si>
  <si>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</si>
  <si>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</si>
  <si>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</si>
  <si>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</si>
  <si>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</si>
  <si>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</si>
  <si>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</si>
  <si>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</si>
  <si>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</si>
  <si>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</si>
  <si>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</si>
  <si>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</si>
  <si>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</si>
  <si>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</si>
  <si>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</si>
  <si>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</si>
  <si>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</si>
  <si>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</si>
  <si>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</si>
  <si>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</si>
  <si>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</si>
  <si>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</si>
  <si>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</si>
  <si>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</si>
  <si>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</si>
  <si>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</si>
  <si>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</si>
  <si>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</si>
  <si>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</si>
  <si>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</si>
  <si>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</si>
  <si>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</si>
  <si>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</si>
  <si>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</si>
  <si>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</si>
  <si>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</si>
  <si>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</si>
  <si>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</si>
  <si>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</si>
  <si>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</si>
  <si>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</si>
  <si>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</si>
  <si>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</si>
  <si>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</si>
  <si>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</si>
  <si>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</si>
  <si>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</si>
  <si>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</si>
  <si>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</si>
  <si>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</si>
  <si>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</si>
  <si>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</si>
  <si>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</si>
  <si>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</si>
  <si>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</si>
  <si>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</si>
  <si>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</si>
  <si>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</si>
  <si>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</si>
  <si>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</si>
  <si>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</si>
  <si>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</si>
  <si>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</si>
  <si>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</si>
  <si>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</si>
  <si>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</si>
  <si>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</si>
  <si>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</si>
  <si>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</si>
  <si>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</si>
  <si>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</si>
  <si>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</si>
  <si>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</si>
  <si>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</si>
  <si>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</si>
  <si>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</si>
  <si>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</si>
  <si>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</si>
  <si>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</si>
  <si>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</si>
  <si>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</si>
  <si>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</si>
  <si>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</si>
  <si>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</si>
  <si>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</si>
  <si>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</si>
  <si>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</si>
  <si>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</si>
  <si>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</si>
  <si>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</si>
  <si>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</si>
  <si>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</si>
  <si>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</si>
  <si>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</si>
  <si>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</si>
  <si>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</si>
  <si>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</si>
  <si>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</si>
  <si>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</si>
  <si>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</si>
  <si>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</si>
  <si>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</si>
  <si>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</si>
  <si>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</si>
  <si>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</si>
  <si>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</si>
  <si>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</si>
  <si>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</si>
  <si>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</si>
  <si>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</si>
  <si>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</si>
  <si>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</si>
  <si>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</si>
  <si>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</si>
  <si>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</si>
  <si>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</si>
  <si>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</si>
  <si>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</si>
  <si>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</si>
  <si>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</si>
  <si>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</si>
  <si>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</si>
  <si>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</si>
  <si>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</si>
  <si>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</si>
  <si>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</si>
  <si>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</si>
  <si>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</si>
  <si>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</si>
  <si>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</si>
  <si>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</si>
  <si>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</si>
  <si>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</si>
  <si>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</si>
  <si>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</si>
  <si>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</si>
  <si>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</si>
  <si>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</si>
  <si>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</si>
  <si>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</si>
  <si>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</si>
  <si>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</si>
  <si>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</si>
  <si>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</si>
  <si>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</si>
  <si>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</si>
  <si>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</si>
  <si>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</si>
  <si>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</si>
  <si>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</si>
  <si>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</si>
  <si>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</si>
  <si>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</si>
  <si>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</si>
  <si>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</si>
  <si>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</si>
  <si>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</si>
  <si>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</si>
  <si>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</si>
  <si>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</si>
  <si>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</si>
  <si>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</si>
  <si>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</si>
  <si>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</si>
  <si>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</si>
  <si>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</si>
  <si>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</si>
  <si>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</si>
  <si>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</si>
  <si>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</si>
  <si>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</si>
  <si>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</si>
  <si>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</si>
  <si>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</si>
  <si>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</si>
  <si>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</si>
  <si>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</si>
  <si>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</si>
  <si>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</si>
  <si>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</si>
  <si>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</si>
  <si>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</si>
  <si>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</si>
  <si>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</si>
  <si>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</si>
  <si>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</si>
  <si>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</si>
  <si>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</si>
  <si>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</si>
  <si>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</si>
  <si>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</si>
  <si>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</si>
  <si>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</si>
  <si>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</si>
  <si>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</si>
  <si>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</si>
  <si>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</si>
  <si>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</si>
  <si>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</si>
  <si>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</si>
  <si>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</si>
  <si>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</si>
  <si>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</si>
  <si>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</si>
  <si>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</si>
  <si>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</si>
  <si>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</si>
  <si>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</si>
  <si>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</si>
  <si>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</si>
  <si>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</si>
  <si>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</si>
  <si>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</si>
  <si>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</si>
  <si>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</si>
  <si>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</si>
  <si>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</si>
  <si>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</si>
  <si>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</si>
  <si>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</si>
  <si>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</si>
  <si>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</si>
  <si>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</si>
  <si>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</si>
  <si>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</si>
  <si>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</si>
  <si>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</si>
  <si>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</si>
  <si>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</si>
  <si>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</si>
  <si>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</si>
  <si>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</si>
  <si>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</si>
  <si>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</si>
  <si>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</si>
  <si>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</si>
  <si>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</si>
  <si>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</si>
  <si>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</si>
  <si>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</si>
  <si>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</si>
  <si>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</si>
  <si>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</si>
  <si>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</si>
  <si>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</si>
  <si>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</si>
  <si>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</si>
  <si>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</si>
  <si>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</si>
  <si>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</si>
  <si>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</si>
  <si>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</si>
  <si>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</si>
  <si>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</si>
  <si>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</si>
  <si>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</si>
  <si>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</si>
  <si>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</si>
  <si>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</si>
  <si>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</si>
  <si>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</si>
  <si>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</si>
  <si>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</si>
  <si>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</si>
  <si>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</si>
  <si>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</si>
  <si>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</si>
  <si>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</si>
  <si>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</si>
  <si>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</si>
  <si>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</si>
  <si>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</si>
  <si>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</si>
  <si>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</si>
  <si>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</si>
  <si>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</si>
  <si>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</si>
  <si>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</si>
  <si>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</si>
  <si>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</si>
  <si>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</si>
  <si>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</si>
  <si>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</si>
  <si>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</si>
  <si>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</si>
  <si>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</si>
  <si>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</si>
  <si>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</si>
  <si>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</si>
  <si>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</si>
  <si>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</si>
  <si>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</si>
  <si>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</si>
  <si>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</si>
  <si>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</si>
  <si>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</si>
  <si>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</si>
  <si>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</si>
  <si>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</si>
  <si>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</si>
  <si>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</si>
  <si>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</si>
  <si>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</si>
  <si>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</si>
  <si>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</si>
  <si>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</si>
  <si>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</si>
  <si>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</si>
  <si>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</si>
  <si>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</si>
  <si>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</si>
  <si>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</si>
  <si>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</si>
  <si>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</si>
  <si>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</si>
  <si>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</si>
  <si>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</si>
  <si>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</si>
  <si>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</si>
  <si>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</si>
  <si>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</si>
  <si>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</si>
  <si>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</si>
  <si>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</si>
  <si>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</si>
  <si>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</si>
  <si>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</si>
  <si>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</si>
  <si>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</si>
  <si>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</si>
  <si>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</si>
  <si>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</si>
  <si>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</si>
  <si>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</si>
  <si>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</si>
  <si>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</si>
  <si>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</si>
  <si>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</si>
  <si>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</si>
  <si>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</si>
  <si>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</si>
  <si>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</si>
  <si>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</si>
  <si>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</si>
  <si>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</si>
  <si>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</si>
  <si>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</si>
  <si>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</si>
  <si>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</si>
  <si>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</si>
  <si>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</si>
  <si>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</si>
  <si>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</si>
  <si>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</si>
  <si>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</si>
  <si>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</si>
  <si>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</si>
  <si>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</si>
  <si>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</si>
  <si>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</si>
  <si>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</si>
  <si>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</si>
  <si>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</si>
  <si>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</si>
  <si>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</si>
  <si>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</si>
  <si>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</si>
  <si>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</si>
  <si>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</si>
  <si>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</si>
  <si>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</si>
  <si>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</si>
  <si>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</si>
  <si>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</si>
  <si>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</si>
  <si>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</si>
  <si>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</si>
  <si>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</si>
  <si>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</si>
  <si>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</si>
  <si>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</si>
  <si>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</si>
  <si>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</si>
  <si>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</si>
  <si>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</si>
  <si>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</si>
  <si>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</si>
  <si>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</si>
  <si>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</si>
  <si>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</si>
  <si>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</si>
  <si>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</si>
  <si>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</si>
  <si>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</si>
  <si>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</si>
  <si>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</si>
  <si>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</si>
  <si>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</si>
  <si>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</si>
  <si>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</si>
  <si>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</si>
  <si>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</si>
  <si>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</si>
  <si>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</si>
  <si>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</si>
  <si>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</si>
  <si>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</si>
  <si>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</si>
  <si>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</si>
  <si>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</si>
  <si>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</si>
  <si>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</si>
  <si>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</si>
  <si>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</si>
  <si>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</si>
  <si>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</si>
  <si>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</si>
  <si>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</si>
  <si>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</si>
  <si>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</si>
  <si>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</si>
  <si>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</si>
  <si>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</si>
  <si>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</si>
  <si>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</si>
  <si>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</si>
  <si>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</si>
  <si>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</si>
  <si>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</si>
  <si>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</si>
  <si>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</si>
  <si>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</si>
  <si>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</si>
  <si>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</si>
  <si>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</si>
  <si>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</si>
  <si>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</si>
  <si>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</si>
  <si>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</si>
  <si>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</si>
  <si>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</si>
  <si>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</si>
  <si>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</si>
  <si>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</si>
  <si>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</si>
  <si>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</si>
  <si>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</si>
  <si>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</si>
  <si>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</si>
  <si>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</si>
  <si>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</si>
  <si>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</si>
  <si>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</si>
  <si>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</si>
  <si>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</si>
  <si>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</si>
  <si>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</si>
  <si>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</si>
  <si>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</si>
  <si>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</si>
  <si>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</si>
  <si>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</si>
  <si>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</si>
  <si>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</si>
  <si>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</si>
  <si>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</si>
  <si>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</si>
  <si>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</si>
  <si>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</si>
  <si>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</si>
  <si>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</si>
  <si>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</si>
  <si>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</si>
  <si>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</si>
  <si>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</si>
  <si>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</si>
  <si>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</si>
  <si>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</si>
  <si>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</si>
  <si>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</si>
  <si>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</si>
  <si>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</si>
  <si>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</si>
  <si>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</si>
  <si>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</si>
  <si>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</si>
  <si>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</si>
  <si>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</si>
  <si>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</si>
  <si>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</si>
  <si>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</si>
  <si>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</si>
  <si>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</si>
  <si>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</si>
  <si>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</si>
  <si>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</si>
  <si>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</si>
  <si>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</si>
  <si>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</si>
  <si>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</si>
  <si>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</si>
  <si>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</si>
  <si>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</si>
  <si>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</si>
  <si>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</si>
  <si>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</si>
  <si>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</si>
  <si>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</si>
  <si>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</si>
  <si>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</si>
  <si>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</si>
  <si>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</si>
  <si>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</si>
  <si>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</si>
  <si>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</si>
  <si>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</si>
  <si>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</si>
  <si>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</si>
  <si>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</si>
  <si>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</si>
  <si>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</si>
  <si>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</si>
  <si>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</si>
  <si>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</si>
  <si>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</si>
  <si>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</si>
  <si>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</si>
  <si>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</si>
  <si>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</si>
  <si>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</si>
  <si>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</si>
  <si>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</si>
  <si>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</si>
  <si>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</si>
  <si>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</si>
  <si>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</si>
  <si>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</si>
  <si>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</si>
  <si>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</si>
  <si>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</si>
  <si>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</si>
  <si>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</si>
  <si>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</si>
  <si>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</si>
  <si>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</si>
  <si>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</si>
  <si>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</si>
  <si>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</si>
  <si>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</si>
  <si>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</si>
  <si>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</si>
  <si>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</si>
  <si>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</si>
  <si>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</si>
  <si>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</si>
  <si>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</si>
  <si>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</si>
  <si>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</si>
  <si>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</si>
  <si>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</si>
  <si>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</si>
  <si>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</si>
  <si>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</si>
  <si>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</si>
  <si>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</si>
  <si>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</si>
  <si>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</si>
  <si>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</si>
  <si>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</si>
  <si>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</si>
  <si>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</si>
  <si>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</si>
  <si>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</si>
  <si>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</si>
  <si>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</si>
  <si>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</si>
  <si>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</si>
  <si>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</si>
  <si>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</si>
  <si>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</si>
  <si>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</si>
  <si>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</si>
  <si>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</si>
  <si>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</si>
  <si>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</si>
  <si>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</si>
  <si>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</si>
  <si>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</si>
  <si>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</si>
  <si>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</si>
  <si>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</si>
  <si>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</si>
  <si>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</si>
  <si>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</si>
  <si>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</si>
  <si>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</si>
  <si>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</si>
  <si>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</si>
  <si>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</si>
  <si>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</si>
  <si>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</si>
  <si>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</si>
  <si>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</si>
  <si>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</si>
  <si>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</si>
  <si>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</si>
  <si>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</si>
  <si>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</si>
  <si>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</si>
  <si>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</si>
  <si>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</si>
  <si>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</si>
  <si>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</si>
  <si>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</si>
  <si>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</si>
  <si>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</si>
  <si>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</si>
  <si>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</si>
  <si>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</si>
  <si>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</si>
  <si>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</si>
  <si>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</si>
  <si>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</si>
  <si>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</si>
  <si>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</si>
  <si>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</si>
  <si>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</si>
  <si>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</si>
  <si>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</si>
  <si>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</si>
  <si>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</si>
  <si>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</si>
  <si>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</si>
  <si>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</si>
  <si>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</si>
  <si>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</si>
  <si>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</si>
  <si>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</si>
  <si>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</si>
  <si>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</si>
  <si>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</si>
  <si>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</si>
  <si>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</si>
  <si>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</si>
  <si>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</si>
  <si>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</si>
  <si>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</si>
  <si>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</si>
  <si>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</si>
  <si>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</si>
  <si>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</si>
  <si>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</si>
  <si>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</si>
  <si>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</si>
  <si>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</si>
  <si>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</si>
  <si>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</si>
  <si>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</si>
  <si>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</si>
  <si>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</si>
  <si>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</si>
  <si>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</si>
  <si>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</si>
  <si>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</si>
  <si>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</si>
  <si>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</si>
  <si>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</si>
  <si>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</si>
  <si>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</si>
  <si>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</si>
  <si>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</si>
  <si>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</si>
  <si>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</si>
  <si>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</si>
  <si>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</si>
  <si>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</si>
  <si>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</si>
  <si>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</si>
  <si>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</si>
  <si>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</si>
  <si>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</si>
  <si>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</si>
  <si>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</si>
  <si>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</si>
  <si>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</si>
  <si>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</si>
  <si>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</si>
  <si>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</si>
  <si>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</si>
  <si>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</si>
  <si>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</si>
  <si>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</si>
  <si>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</si>
  <si>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</si>
  <si>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</si>
  <si>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</si>
  <si>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</si>
  <si>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</si>
  <si>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</si>
  <si>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</si>
  <si>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</si>
  <si>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</si>
  <si>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</si>
  <si>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</si>
  <si>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</si>
  <si>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</si>
  <si>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</si>
  <si>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</si>
  <si>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</si>
  <si>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</si>
  <si>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</si>
  <si>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</si>
  <si>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</si>
  <si>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</si>
  <si>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</si>
  <si>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</si>
  <si>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</si>
  <si>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</si>
  <si>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</si>
  <si>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</si>
  <si>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</si>
  <si>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</si>
  <si>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</si>
  <si>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</si>
  <si>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</si>
  <si>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</si>
  <si>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</si>
  <si>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</si>
  <si>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</si>
  <si>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</si>
  <si>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</si>
  <si>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</si>
  <si>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</si>
  <si>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</si>
  <si>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</si>
  <si>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</si>
  <si>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</si>
  <si>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</si>
  <si>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</si>
  <si>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</si>
  <si>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</si>
  <si>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</si>
  <si>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</si>
  <si>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</si>
  <si>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</si>
  <si>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</si>
  <si>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</si>
  <si>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</si>
  <si>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</si>
  <si>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</si>
  <si>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</si>
  <si>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</si>
  <si>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</si>
  <si>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</si>
  <si>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</si>
  <si>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</si>
  <si>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</si>
  <si>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</si>
  <si>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</si>
  <si>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</si>
  <si>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</si>
  <si>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</si>
  <si>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</si>
  <si>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</si>
  <si>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</si>
  <si>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</si>
  <si>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</si>
  <si>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</si>
  <si>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</si>
  <si>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</si>
  <si>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</si>
  <si>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</si>
  <si>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</si>
  <si>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</si>
  <si>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</si>
  <si>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</si>
  <si>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</si>
  <si>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</si>
  <si>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</si>
  <si>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</si>
  <si>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</si>
  <si>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</si>
  <si>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</si>
  <si>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</si>
  <si>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</si>
  <si>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</si>
  <si>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</si>
  <si>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</si>
  <si>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</si>
  <si>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</si>
  <si>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</si>
  <si>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</si>
  <si>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</si>
  <si>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</si>
  <si>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</si>
  <si>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</si>
  <si>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</si>
  <si>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</si>
  <si>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</si>
  <si>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</si>
  <si>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</si>
  <si>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</si>
  <si>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</si>
  <si>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</si>
  <si>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</si>
  <si>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</si>
  <si>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</si>
  <si>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</si>
  <si>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</si>
  <si>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</si>
  <si>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</si>
  <si>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</si>
  <si>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</si>
  <si>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</si>
  <si>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</si>
  <si>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</si>
  <si>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</si>
  <si>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</si>
  <si>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</si>
  <si>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</si>
  <si>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</si>
  <si>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</si>
  <si>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</si>
  <si>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</si>
  <si>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</si>
  <si>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</si>
  <si>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</si>
  <si>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</si>
  <si>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</si>
  <si>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</si>
  <si>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</si>
  <si>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</si>
  <si>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</si>
  <si>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</si>
  <si>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</si>
  <si>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</si>
  <si>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</si>
  <si>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</si>
  <si>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</si>
  <si>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</si>
  <si>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</si>
  <si>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</si>
  <si>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</si>
  <si>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</si>
  <si>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</si>
  <si>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</si>
  <si>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</si>
  <si>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</si>
  <si>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</si>
  <si>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</si>
  <si>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</si>
  <si>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</si>
  <si>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</si>
  <si>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</si>
  <si>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</si>
  <si>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</si>
  <si>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</si>
  <si>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</si>
  <si>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</si>
  <si>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</si>
  <si>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</si>
  <si>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</si>
  <si>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</si>
  <si>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</si>
  <si>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</si>
  <si>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</si>
  <si>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</si>
  <si>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</si>
  <si>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</si>
  <si>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</si>
  <si>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</si>
  <si>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</si>
  <si>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</si>
  <si>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</si>
  <si>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</si>
  <si>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</si>
  <si>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</si>
  <si>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</si>
  <si>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</si>
  <si>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</si>
  <si>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</si>
  <si>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</si>
  <si>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</si>
  <si>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</si>
  <si>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</si>
  <si>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</si>
  <si>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</si>
  <si>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</si>
  <si>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</si>
  <si>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</si>
  <si>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</si>
  <si>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</si>
  <si>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</si>
  <si>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</si>
  <si>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</si>
  <si>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</si>
  <si>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</si>
  <si>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</si>
  <si>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</si>
  <si>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</si>
  <si>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</si>
  <si>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</si>
  <si>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</si>
  <si>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</si>
  <si>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</si>
  <si>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</si>
  <si>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</si>
  <si>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</si>
  <si>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</si>
  <si>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</si>
  <si>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</si>
  <si>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</si>
  <si>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</si>
  <si>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</si>
  <si>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</si>
  <si>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</si>
  <si>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</si>
  <si>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</si>
  <si>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</si>
  <si>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</si>
  <si>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</si>
  <si>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</si>
  <si>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</si>
  <si>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</si>
  <si>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</si>
  <si>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</si>
  <si>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</si>
  <si>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</si>
  <si>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</si>
  <si>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</si>
  <si>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</si>
  <si>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</si>
  <si>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</si>
  <si>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</si>
  <si>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</si>
  <si>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</si>
  <si>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</si>
  <si>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</si>
  <si>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</si>
  <si>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</si>
  <si>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</si>
  <si>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</si>
  <si>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</si>
  <si>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</si>
  <si>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</si>
  <si>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</si>
  <si>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</si>
  <si>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</si>
  <si>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</si>
  <si>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</si>
  <si>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</si>
  <si>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</si>
  <si>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</si>
  <si>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</si>
  <si>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</si>
  <si>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</si>
  <si>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</si>
  <si>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</si>
  <si>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</si>
  <si>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</si>
  <si>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</si>
  <si>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</si>
  <si>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</si>
  <si>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</si>
  <si>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</si>
  <si>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</si>
  <si>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</si>
  <si>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</si>
  <si>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</si>
  <si>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</si>
  <si>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</si>
  <si>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</si>
  <si>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</si>
  <si>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</si>
  <si>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</si>
  <si>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</si>
  <si>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</si>
  <si>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</si>
  <si>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</si>
  <si>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</si>
  <si>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</si>
  <si>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</si>
  <si>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</si>
  <si>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</si>
  <si>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</si>
  <si>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</si>
  <si>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</si>
  <si>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</si>
  <si>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</si>
  <si>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</si>
  <si>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</si>
  <si>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</si>
  <si>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</si>
  <si>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</si>
  <si>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</si>
  <si>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</si>
  <si>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</si>
  <si>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</si>
  <si>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</si>
  <si>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</si>
  <si>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</si>
  <si>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</si>
  <si>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</si>
  <si>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</si>
  <si>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</si>
  <si>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</si>
  <si>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</si>
  <si>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</si>
  <si>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</si>
  <si>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</si>
  <si>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</si>
  <si>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</si>
  <si>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</si>
  <si>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</si>
  <si>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</si>
  <si>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</si>
  <si>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</si>
  <si>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</si>
  <si>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</si>
  <si>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</si>
  <si>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</si>
  <si>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</si>
  <si>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</si>
  <si>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</si>
  <si>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</si>
  <si>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</si>
  <si>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</si>
  <si>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</si>
  <si>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</si>
  <si>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</si>
  <si>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</si>
  <si>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</si>
  <si>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</si>
  <si>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</si>
  <si>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</si>
  <si>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</si>
  <si>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</si>
  <si>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</si>
  <si>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</si>
  <si>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</si>
  <si>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</si>
  <si>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</si>
  <si>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</si>
  <si>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</si>
  <si>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</si>
  <si>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</si>
  <si>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</si>
  <si>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</si>
  <si>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</si>
  <si>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</si>
  <si>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</si>
  <si>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</si>
  <si>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</si>
  <si>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</si>
  <si>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</si>
  <si>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</si>
  <si>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</si>
  <si>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</si>
  <si>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</si>
  <si>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</si>
  <si>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</si>
  <si>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</si>
  <si>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</si>
  <si>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</si>
  <si>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</si>
  <si>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</si>
  <si>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</si>
  <si>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</si>
  <si>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</si>
  <si>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</si>
  <si>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</si>
  <si>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</si>
  <si>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</si>
  <si>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</si>
  <si>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</si>
  <si>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</si>
  <si>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</si>
  <si>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</si>
  <si>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</si>
  <si>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</si>
  <si>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</si>
  <si>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</si>
  <si>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</si>
  <si>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</si>
  <si>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</si>
  <si>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</si>
  <si>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</si>
  <si>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</si>
  <si>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</si>
  <si>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</si>
  <si>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</si>
  <si>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</si>
  <si>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</si>
  <si>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</si>
  <si>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</si>
  <si>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</si>
  <si>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</si>
  <si>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</si>
  <si>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</si>
  <si>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</si>
  <si>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</si>
  <si>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</si>
  <si>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</si>
  <si>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</si>
  <si>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</si>
  <si>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</si>
  <si>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</si>
  <si>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</si>
  <si>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</si>
  <si>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</si>
  <si>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</si>
  <si>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</si>
  <si>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</si>
  <si>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</si>
  <si>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</si>
  <si>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</si>
  <si>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</si>
  <si>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</si>
  <si>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</si>
  <si>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</si>
  <si>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</si>
  <si>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</si>
  <si>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</si>
  <si>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</si>
  <si>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</si>
  <si>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</si>
  <si>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</si>
  <si>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</si>
  <si>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</si>
  <si>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</si>
  <si>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</si>
  <si>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</si>
  <si>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</si>
  <si>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</si>
  <si>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</si>
  <si>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</si>
  <si>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</si>
  <si>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</si>
  <si>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</si>
  <si>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</si>
  <si>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</si>
  <si>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</si>
  <si>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</si>
  <si>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</si>
  <si>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</si>
  <si>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</si>
  <si>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</si>
  <si>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</si>
  <si>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</si>
  <si>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</si>
  <si>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</si>
  <si>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</si>
  <si>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</si>
  <si>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</si>
  <si>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</si>
  <si>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</si>
  <si>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</si>
  <si>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</si>
  <si>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</si>
  <si>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</si>
  <si>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</si>
  <si>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</si>
  <si>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</si>
  <si>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</si>
  <si>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</si>
  <si>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</si>
  <si>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</si>
  <si>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</si>
  <si>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</si>
  <si>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</si>
  <si>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</si>
  <si>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</si>
  <si>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</si>
  <si>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</si>
  <si>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</si>
  <si>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</si>
  <si>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</si>
  <si>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</si>
  <si>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</si>
  <si>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</si>
  <si>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</si>
  <si>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</si>
  <si>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</si>
  <si>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</si>
  <si>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</si>
  <si>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</si>
  <si>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</si>
  <si>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</si>
  <si>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</si>
  <si>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</si>
  <si>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</si>
  <si>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</si>
  <si>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</si>
  <si>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</si>
  <si>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</si>
  <si>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</si>
  <si>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</si>
  <si>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</si>
  <si>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</si>
  <si>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</si>
  <si>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</si>
  <si>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</si>
  <si>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</si>
  <si>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</si>
  <si>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</si>
  <si>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</si>
  <si>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</si>
  <si>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</si>
  <si>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</si>
  <si>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</si>
  <si>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</si>
  <si>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</si>
  <si>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</si>
  <si>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</si>
  <si>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</si>
  <si>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</si>
  <si>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</si>
  <si>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</si>
  <si>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</si>
  <si>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</si>
  <si>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</si>
  <si>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</si>
  <si>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</si>
  <si>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</si>
  <si>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</si>
  <si>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</si>
  <si>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</si>
  <si>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</si>
  <si>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</si>
  <si>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</si>
  <si>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</si>
  <si>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</si>
  <si>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</si>
  <si>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</si>
  <si>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</si>
  <si>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</si>
  <si>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</si>
  <si>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</si>
  <si>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</si>
  <si>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</si>
  <si>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</si>
  <si>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</si>
  <si>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</si>
  <si>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</si>
  <si>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</si>
  <si>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</si>
  <si>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</si>
  <si>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</si>
  <si>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</si>
  <si>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</si>
  <si>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</si>
  <si>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</si>
  <si>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</si>
  <si>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</si>
  <si>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</si>
  <si>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</si>
  <si>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</si>
  <si>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</si>
  <si>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</si>
  <si>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</si>
  <si>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</si>
  <si>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</si>
  <si>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</si>
  <si>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</si>
  <si>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</si>
  <si>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</si>
  <si>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</si>
  <si>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</si>
  <si>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</si>
  <si>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</si>
  <si>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</si>
  <si>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</si>
  <si>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</si>
  <si>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</si>
  <si>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</si>
  <si>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</si>
  <si>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</si>
  <si>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</si>
  <si>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</si>
  <si>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</si>
  <si>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</si>
  <si>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</si>
  <si>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</si>
  <si>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</si>
  <si>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</si>
  <si>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</si>
  <si>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</si>
  <si>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</si>
  <si>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</si>
  <si>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</si>
  <si>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</si>
  <si>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</si>
  <si>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</si>
  <si>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</si>
  <si>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</si>
  <si>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</si>
  <si>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</si>
  <si>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</si>
  <si>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</si>
  <si>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</si>
  <si>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</si>
  <si>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</si>
  <si>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</si>
  <si>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</si>
  <si>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</si>
  <si>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</si>
  <si>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</si>
  <si>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</si>
  <si>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</si>
  <si>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</si>
  <si>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</si>
  <si>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</si>
  <si>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</si>
  <si>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</si>
  <si>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</si>
  <si>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</si>
  <si>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</si>
  <si>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</si>
  <si>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</si>
  <si>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</si>
  <si>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</si>
  <si>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</si>
  <si>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</si>
  <si>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</si>
  <si>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</si>
  <si>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</si>
  <si>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</si>
  <si>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</si>
  <si>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</si>
  <si>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</si>
  <si>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</si>
  <si>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</si>
  <si>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</si>
  <si>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</si>
  <si>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</si>
  <si>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</si>
  <si>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</si>
  <si>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</si>
  <si>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</si>
  <si>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</si>
  <si>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</si>
  <si>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</si>
  <si>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</si>
  <si>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</si>
  <si>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</si>
  <si>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</si>
  <si>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</si>
  <si>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</si>
  <si>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</si>
  <si>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</si>
  <si>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</si>
  <si>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</si>
  <si>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</si>
  <si>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</si>
  <si>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</si>
  <si>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</si>
  <si>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</si>
  <si>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</si>
  <si>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</si>
  <si>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</si>
  <si>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</si>
  <si>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</si>
  <si>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</si>
  <si>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</si>
  <si>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</si>
  <si>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</si>
  <si>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</si>
  <si>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</si>
  <si>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</si>
  <si>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</si>
  <si>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</si>
  <si>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</si>
  <si>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</si>
  <si>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</si>
  <si>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</si>
  <si>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</si>
  <si>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</si>
  <si>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</si>
  <si>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</si>
  <si>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</si>
  <si>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</si>
  <si>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</si>
  <si>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</si>
  <si>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</si>
  <si>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</si>
  <si>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</si>
  <si>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</si>
  <si>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</si>
  <si>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</si>
  <si>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</si>
  <si>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</si>
  <si>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</si>
  <si>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</si>
  <si>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</si>
  <si>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</si>
  <si>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</si>
  <si>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</si>
  <si>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</si>
  <si>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</si>
  <si>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</si>
  <si>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</si>
  <si>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</si>
  <si>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</si>
  <si>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</si>
  <si>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</si>
  <si>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</si>
  <si>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</si>
  <si>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</si>
  <si>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</si>
  <si>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</si>
  <si>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</si>
  <si>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</si>
  <si>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</si>
  <si>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</si>
  <si>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</si>
  <si>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</si>
  <si>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</si>
  <si>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</si>
  <si>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</si>
  <si>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</si>
  <si>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</si>
  <si>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</si>
  <si>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</si>
  <si>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</si>
  <si>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</si>
  <si>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</si>
  <si>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</si>
  <si>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</si>
  <si>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</si>
  <si>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</si>
  <si>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</si>
  <si>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</si>
  <si>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</si>
  <si>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</si>
  <si>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</si>
  <si>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</si>
  <si>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</si>
  <si>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</si>
  <si>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</si>
  <si>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</si>
  <si>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</si>
  <si>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</si>
  <si>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</si>
  <si>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</si>
  <si>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</si>
  <si>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</si>
  <si>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</si>
  <si>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</si>
  <si>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</si>
  <si>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</si>
  <si>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</si>
  <si>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</si>
  <si>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</si>
  <si>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</si>
  <si>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</si>
  <si>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</si>
  <si>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</si>
  <si>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</si>
  <si>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</si>
  <si>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</si>
  <si>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</si>
  <si>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</si>
  <si>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</si>
  <si>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</si>
  <si>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</si>
  <si>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</si>
  <si>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</si>
  <si>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</si>
  <si>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</si>
  <si>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</si>
  <si>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</si>
  <si>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</si>
  <si>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</si>
  <si>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</si>
  <si>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</si>
  <si>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</si>
  <si>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</si>
  <si>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</si>
  <si>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</si>
  <si>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</si>
  <si>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</si>
  <si>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</si>
  <si>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</si>
  <si>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</si>
  <si>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</si>
  <si>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</si>
  <si>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</si>
  <si>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</si>
  <si>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</si>
  <si>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</si>
  <si>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</si>
  <si>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</si>
  <si>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</si>
  <si>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</si>
  <si>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</si>
  <si>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</si>
  <si>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</si>
  <si>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</si>
  <si>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</si>
  <si>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</si>
  <si>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</si>
  <si>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</si>
  <si>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</si>
  <si>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</si>
  <si>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</si>
  <si>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</si>
  <si>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</si>
  <si>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</si>
  <si>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</si>
  <si>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</si>
  <si>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</si>
  <si>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</si>
  <si>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</si>
  <si>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</si>
  <si>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</si>
  <si>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</si>
  <si>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</si>
  <si>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</si>
  <si>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</si>
  <si>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</si>
  <si>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</si>
  <si>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</si>
  <si>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</si>
  <si>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</si>
  <si>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</si>
  <si>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</si>
  <si>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</si>
  <si>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</si>
  <si>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</si>
  <si>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</si>
  <si>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</si>
  <si>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</si>
  <si>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</si>
  <si>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</si>
  <si>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</si>
  <si>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</si>
  <si>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</si>
  <si>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</si>
  <si>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</si>
  <si>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</si>
  <si>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</si>
  <si>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</si>
  <si>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</si>
  <si>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</si>
  <si>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</si>
  <si>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</si>
  <si>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</si>
  <si>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</si>
  <si>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</si>
  <si>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</si>
  <si>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</si>
  <si>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</si>
  <si>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</si>
  <si>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</si>
  <si>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</si>
  <si>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</si>
  <si>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</si>
  <si>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</si>
  <si>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</si>
  <si>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</si>
  <si>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</si>
  <si>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</si>
  <si>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</si>
  <si>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</si>
  <si>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</si>
  <si>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</si>
  <si>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</si>
  <si>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</si>
  <si>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</si>
  <si>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</si>
  <si>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</si>
  <si>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</si>
  <si>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</si>
  <si>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</si>
  <si>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</si>
  <si>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</si>
  <si>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</si>
  <si>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</si>
  <si>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</si>
  <si>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</si>
  <si>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</si>
  <si>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</si>
  <si>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</si>
  <si>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</si>
  <si>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</si>
  <si>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</si>
  <si>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</si>
  <si>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</si>
  <si>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</si>
  <si>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</si>
  <si>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</si>
  <si>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</si>
  <si>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</si>
  <si>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</si>
  <si>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</si>
  <si>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</si>
  <si>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</si>
  <si>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</si>
  <si>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</si>
  <si>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</si>
  <si>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</si>
  <si>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</si>
  <si>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</si>
  <si>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</si>
  <si>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</si>
  <si>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</si>
  <si>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</si>
  <si>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</si>
  <si>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</si>
  <si>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</si>
  <si>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</si>
  <si>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</si>
  <si>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</si>
  <si>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</si>
  <si>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</si>
  <si>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</si>
  <si>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</si>
  <si>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</si>
  <si>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</si>
  <si>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</si>
  <si>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</si>
  <si>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</si>
  <si>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</si>
  <si>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</si>
  <si>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</si>
  <si>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</si>
  <si>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</si>
  <si>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</si>
  <si>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</si>
  <si>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</si>
  <si>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</si>
  <si>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</si>
  <si>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</si>
  <si>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</si>
  <si>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</si>
  <si>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</si>
  <si>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</si>
  <si>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</si>
  <si>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</si>
  <si>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</si>
  <si>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</si>
  <si>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</si>
  <si>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</si>
  <si>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</si>
  <si>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</si>
  <si>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</si>
  <si>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</si>
  <si>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</si>
  <si>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</si>
  <si>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</si>
  <si>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</si>
  <si>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</si>
  <si>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</si>
  <si>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</si>
  <si>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</si>
  <si>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</si>
  <si>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</si>
  <si>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</si>
  <si>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</si>
  <si>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</si>
  <si>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</si>
  <si>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</si>
  <si>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</si>
  <si>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</si>
  <si>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</si>
  <si>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</si>
  <si>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</si>
  <si>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</si>
  <si>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</si>
  <si>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</si>
  <si>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</si>
  <si>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</si>
  <si>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</si>
  <si>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</si>
  <si>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</si>
  <si>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</si>
  <si>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</si>
  <si>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</si>
  <si>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</si>
  <si>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</si>
  <si>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</si>
  <si>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</si>
  <si>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</si>
  <si>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</si>
  <si>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</si>
  <si>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</si>
  <si>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</si>
  <si>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</si>
  <si>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</si>
  <si>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</si>
  <si>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</si>
  <si>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</si>
  <si>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</si>
  <si>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</si>
  <si>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</si>
  <si>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</si>
  <si>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</si>
  <si>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</si>
  <si>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</si>
  <si>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</si>
  <si>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</si>
  <si>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</si>
  <si>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</si>
  <si>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</si>
  <si>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</si>
  <si>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</si>
  <si>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</si>
  <si>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</si>
  <si>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</si>
  <si>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</si>
  <si>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</si>
  <si>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</si>
  <si>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</si>
  <si>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</si>
  <si>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</si>
  <si>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</si>
  <si>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</si>
  <si>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</si>
  <si>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</si>
  <si>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</si>
  <si>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</si>
  <si>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</si>
  <si>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</si>
  <si>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</si>
  <si>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</si>
  <si>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</si>
  <si>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</si>
  <si>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</si>
  <si>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</si>
  <si>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</si>
  <si>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</si>
  <si>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</si>
  <si>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</si>
  <si>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</si>
  <si>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</si>
  <si>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</si>
  <si>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</si>
  <si>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</si>
  <si>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</si>
  <si>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</si>
  <si>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</si>
  <si>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</si>
  <si>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</si>
  <si>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</si>
  <si>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</si>
  <si>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</si>
  <si>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</si>
  <si>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</si>
  <si>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</si>
  <si>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</si>
  <si>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</si>
  <si>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</si>
  <si>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</si>
  <si>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</si>
  <si>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</si>
  <si>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</si>
  <si>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</si>
  <si>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</si>
  <si>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</si>
  <si>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</si>
  <si>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</si>
  <si>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</si>
  <si>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</si>
  <si>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</si>
  <si>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</si>
  <si>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</si>
  <si>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</si>
  <si>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</si>
  <si>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</si>
  <si>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</si>
  <si>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</si>
  <si>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</si>
  <si>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</si>
  <si>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</si>
  <si>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</si>
  <si>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</si>
  <si>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</si>
  <si>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</si>
  <si>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</si>
  <si>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</si>
  <si>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</si>
  <si>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</si>
  <si>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</si>
  <si>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</si>
  <si>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</si>
  <si>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</si>
  <si>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</si>
  <si>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</si>
  <si>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</si>
  <si>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</si>
  <si>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</si>
  <si>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</si>
  <si>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</si>
  <si>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</si>
  <si>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</si>
  <si>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</si>
  <si>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</si>
  <si>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</si>
  <si>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</si>
  <si>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</si>
  <si>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</si>
  <si>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</si>
  <si>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</si>
  <si>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</si>
  <si>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</si>
  <si>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</si>
  <si>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</si>
  <si>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</si>
  <si>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</si>
  <si>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</si>
  <si>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</si>
  <si>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</si>
  <si>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</si>
  <si>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</si>
  <si>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</si>
  <si>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</si>
  <si>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</si>
  <si>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</si>
  <si>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</si>
  <si>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</si>
  <si>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</si>
  <si>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</si>
  <si>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</si>
  <si>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</si>
  <si>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</si>
  <si>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</si>
  <si>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</si>
  <si>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</si>
  <si>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</si>
  <si>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</si>
  <si>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</si>
  <si>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</si>
  <si>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</si>
  <si>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</si>
  <si>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</si>
  <si>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</si>
  <si>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</si>
  <si>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</si>
  <si>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</si>
  <si>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</si>
  <si>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</si>
  <si>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</si>
  <si>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</si>
  <si>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</si>
  <si>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</si>
  <si>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</si>
  <si>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</si>
  <si>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</si>
  <si>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</si>
  <si>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</si>
  <si>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</si>
  <si>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</si>
  <si>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</si>
  <si>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</si>
  <si>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</si>
  <si>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</si>
  <si>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</si>
  <si>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</si>
  <si>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</si>
  <si>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</si>
  <si>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</si>
  <si>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</si>
  <si>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</si>
  <si>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</si>
  <si>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</si>
  <si>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</si>
  <si>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</si>
  <si>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</si>
  <si>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</si>
  <si>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</si>
  <si>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</si>
  <si>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</si>
  <si>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</si>
  <si>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</si>
  <si>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</si>
  <si>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</si>
  <si>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</si>
  <si>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</si>
  <si>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</si>
  <si>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</si>
  <si>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</si>
  <si>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</si>
  <si>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</si>
  <si>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</si>
  <si>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</si>
  <si>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</si>
  <si>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</si>
  <si>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</si>
  <si>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</si>
  <si>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</si>
  <si>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</si>
  <si>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</si>
  <si>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</si>
  <si>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</si>
  <si>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</si>
  <si>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</si>
  <si>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</si>
  <si>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</si>
  <si>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</si>
  <si>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</si>
  <si>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</si>
  <si>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</si>
  <si>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</si>
  <si>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</si>
  <si>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</si>
  <si>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</si>
  <si>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</si>
  <si>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</si>
  <si>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</si>
  <si>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</si>
  <si>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</si>
  <si>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</si>
  <si>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</si>
  <si>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</si>
  <si>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</si>
  <si>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</si>
  <si>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</si>
  <si>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</si>
  <si>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</si>
  <si>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</si>
  <si>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</si>
  <si>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</si>
  <si>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</si>
  <si>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</si>
  <si>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</si>
  <si>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</si>
  <si>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</si>
  <si>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</si>
  <si>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</si>
  <si>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</si>
  <si>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</si>
  <si>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</si>
  <si>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</si>
  <si>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</si>
  <si>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</si>
  <si>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</si>
  <si>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</si>
  <si>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</si>
  <si>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</si>
  <si>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</si>
  <si>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</si>
  <si>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</si>
  <si>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</si>
  <si>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</si>
  <si>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</si>
  <si>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</si>
  <si>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</si>
  <si>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</si>
  <si>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</si>
  <si>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</si>
  <si>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</si>
  <si>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</si>
  <si>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</si>
  <si>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</si>
  <si>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</si>
  <si>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</si>
  <si>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</si>
  <si>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</si>
  <si>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</si>
  <si>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</si>
  <si>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</si>
  <si>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</si>
  <si>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</si>
  <si>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</si>
  <si>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</si>
  <si>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</si>
  <si>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</si>
  <si>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</si>
  <si>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</si>
  <si>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</si>
  <si>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</si>
  <si>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</si>
  <si>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</si>
  <si>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</si>
  <si>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</si>
  <si>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</si>
  <si>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</si>
  <si>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</si>
  <si>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</si>
  <si>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</si>
  <si>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</si>
  <si>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</si>
  <si>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</si>
  <si>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</si>
  <si>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</si>
  <si>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</si>
  <si>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</si>
  <si>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</si>
  <si>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</si>
  <si>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</si>
  <si>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</si>
  <si>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</si>
  <si>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</si>
  <si>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</si>
  <si>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</si>
  <si>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</si>
  <si>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</si>
  <si>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</si>
  <si>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</si>
  <si>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</si>
  <si>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</si>
  <si>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</si>
  <si>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</si>
  <si>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</si>
  <si>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</si>
  <si>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</si>
  <si>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</si>
  <si>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</si>
  <si>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</si>
  <si>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</si>
  <si>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</si>
  <si>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</si>
  <si>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</si>
  <si>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</si>
  <si>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</si>
  <si>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</si>
  <si>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</si>
  <si>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</si>
  <si>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</si>
  <si>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</si>
  <si>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</si>
  <si>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</si>
  <si>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</si>
  <si>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</si>
  <si>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</si>
  <si>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</si>
  <si>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</si>
  <si>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</si>
  <si>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</si>
  <si>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</si>
  <si>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</si>
  <si>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</si>
  <si>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</si>
  <si>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</si>
  <si>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</si>
  <si>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</si>
  <si>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</si>
  <si>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</si>
  <si>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</si>
  <si>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</si>
  <si>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</si>
  <si>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</si>
  <si>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</si>
  <si>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</si>
  <si>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</si>
  <si>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</si>
  <si>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</si>
  <si>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</si>
  <si>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</si>
  <si>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</si>
  <si>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</si>
  <si>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</si>
  <si>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</si>
  <si>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</si>
  <si>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</si>
  <si>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</si>
  <si>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</si>
  <si>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</si>
  <si>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</si>
  <si>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</si>
  <si>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</si>
  <si>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</si>
  <si>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</si>
  <si>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</si>
  <si>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</si>
  <si>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</si>
  <si>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</si>
  <si>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</si>
  <si>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</si>
  <si>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</si>
  <si>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</si>
  <si>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</si>
  <si>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</si>
  <si>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</si>
  <si>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</si>
  <si>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</si>
  <si>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</si>
  <si>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</si>
  <si>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</si>
  <si>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</si>
  <si>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</si>
  <si>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</si>
  <si>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</si>
  <si>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</si>
  <si>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</si>
  <si>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</si>
  <si>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</si>
  <si>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</si>
  <si>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</si>
  <si>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</si>
  <si>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</si>
  <si>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</si>
  <si>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</si>
  <si>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</si>
  <si>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</si>
  <si>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</si>
  <si>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</si>
  <si>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</si>
  <si>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</si>
  <si>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</si>
  <si>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</si>
  <si>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</si>
  <si>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</si>
  <si>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</si>
  <si>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</si>
  <si>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</si>
  <si>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</si>
  <si>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</si>
  <si>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</si>
  <si>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</si>
  <si>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</si>
  <si>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</si>
  <si>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</si>
  <si>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</si>
  <si>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</si>
  <si>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</si>
  <si>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</si>
  <si>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</si>
  <si>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</si>
  <si>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</si>
  <si>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</si>
  <si>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</si>
  <si>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</si>
  <si>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</si>
  <si>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</si>
  <si>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</si>
  <si>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</si>
  <si>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</si>
  <si>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</si>
  <si>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</si>
  <si>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</si>
  <si>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</si>
  <si>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</si>
  <si>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</si>
  <si>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</si>
  <si>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</si>
  <si>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</si>
  <si>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</si>
  <si>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</si>
  <si>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</si>
  <si>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</si>
  <si>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</si>
  <si>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</si>
  <si>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</si>
  <si>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</si>
  <si>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</si>
  <si>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</si>
  <si>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</si>
  <si>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</si>
  <si>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</si>
  <si>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</si>
  <si>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</si>
  <si>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</si>
  <si>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</si>
  <si>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</si>
  <si>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</si>
  <si>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</si>
  <si>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</si>
  <si>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</si>
  <si>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</si>
  <si>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</si>
  <si>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</si>
  <si>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</si>
  <si>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</si>
  <si>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</si>
  <si>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</si>
  <si>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</si>
  <si>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</si>
  <si>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</si>
  <si>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</si>
  <si>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</si>
  <si>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</si>
  <si>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</si>
  <si>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</si>
  <si>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</si>
  <si>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</si>
  <si>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</si>
  <si>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</si>
  <si>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</si>
  <si>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</si>
  <si>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</si>
  <si>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</si>
  <si>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</si>
  <si>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</si>
  <si>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</si>
  <si>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</si>
  <si>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</si>
  <si>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</si>
  <si>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</si>
  <si>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</si>
  <si>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</si>
  <si>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</si>
  <si>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</si>
  <si>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</si>
  <si>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</si>
  <si>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</si>
  <si>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</si>
  <si>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</si>
  <si>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</si>
  <si>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</si>
  <si>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</si>
  <si>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</si>
  <si>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</si>
  <si>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</si>
  <si>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</si>
  <si>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</si>
  <si>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</si>
  <si>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</si>
  <si>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</si>
  <si>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</si>
  <si>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</si>
  <si>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</si>
  <si>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</si>
  <si>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</si>
  <si>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</si>
  <si>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</si>
  <si>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</si>
  <si>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</si>
  <si>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</si>
  <si>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</si>
  <si>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</si>
  <si>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</si>
  <si>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</si>
  <si>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</si>
  <si>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</si>
  <si>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</si>
  <si>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</si>
  <si>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</si>
  <si>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</si>
  <si>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</si>
  <si>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</si>
  <si>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</si>
  <si>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</si>
  <si>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</si>
  <si>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</si>
  <si>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</si>
  <si>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</si>
  <si>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</si>
  <si>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</si>
  <si>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</si>
  <si>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</si>
  <si>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</si>
  <si>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</si>
  <si>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</si>
  <si>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</si>
  <si>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</si>
  <si>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</si>
  <si>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</si>
  <si>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</si>
  <si>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</si>
  <si>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</si>
  <si>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</si>
  <si>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</si>
  <si>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</si>
  <si>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</si>
  <si>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</si>
  <si>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</si>
  <si>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</si>
  <si>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</si>
  <si>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</si>
  <si>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</si>
  <si>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</si>
  <si>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</si>
  <si>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</si>
  <si>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</si>
  <si>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</si>
  <si>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</si>
  <si>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</si>
  <si>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</si>
  <si>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</si>
  <si>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</si>
  <si>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</si>
  <si>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</si>
  <si>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</si>
  <si>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</si>
  <si>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</si>
  <si>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</si>
  <si>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</si>
  <si>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</si>
  <si>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</si>
  <si>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</si>
  <si>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</si>
  <si>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</si>
  <si>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</si>
  <si>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</si>
  <si>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</si>
  <si>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</si>
  <si>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</si>
  <si>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</si>
  <si>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</si>
  <si>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</si>
  <si>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</si>
  <si>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</si>
  <si>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</si>
  <si>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</si>
  <si>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</si>
  <si>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</si>
  <si>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</si>
  <si>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</si>
  <si>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</si>
  <si>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</si>
  <si>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</si>
  <si>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</si>
  <si>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</si>
  <si>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</si>
  <si>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</si>
  <si>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</si>
  <si>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</si>
  <si>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</si>
  <si>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</si>
  <si>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</si>
  <si>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</si>
  <si>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</si>
  <si>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</si>
  <si>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</si>
  <si>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</si>
  <si>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</si>
  <si>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</si>
  <si>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</si>
  <si>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</si>
  <si>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</si>
  <si>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</si>
  <si>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</si>
  <si>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</si>
  <si>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</si>
  <si>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</si>
  <si>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</si>
  <si>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</si>
  <si>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</si>
  <si>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</si>
  <si>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</si>
  <si>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</si>
  <si>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</si>
  <si>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</si>
  <si>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</si>
  <si>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</si>
  <si>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</si>
  <si>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</si>
  <si>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</si>
  <si>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</si>
  <si>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</si>
  <si>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</si>
  <si>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</si>
  <si>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</si>
  <si>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</si>
  <si>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</si>
  <si>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</si>
  <si>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</si>
  <si>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</si>
  <si>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</si>
  <si>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</si>
  <si>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</si>
  <si>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</si>
  <si>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</si>
  <si>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</si>
  <si>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</si>
  <si>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</si>
  <si>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</si>
  <si>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</si>
  <si>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</si>
  <si>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</si>
  <si>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</si>
  <si>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</si>
  <si>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</si>
  <si>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</si>
  <si>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</si>
  <si>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</si>
  <si>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</si>
  <si>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</si>
  <si>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</si>
  <si>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</si>
  <si>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</si>
  <si>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</si>
  <si>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</si>
  <si>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</si>
  <si>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</si>
  <si>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</si>
  <si>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</si>
  <si>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</si>
  <si>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</si>
  <si>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</si>
  <si>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</si>
  <si>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</si>
  <si>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</si>
  <si>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</si>
  <si>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</si>
  <si>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</si>
  <si>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</si>
  <si>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</si>
  <si>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</si>
  <si>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</si>
  <si>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</si>
  <si>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</si>
  <si>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</si>
  <si>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</si>
  <si>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</si>
  <si>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</si>
  <si>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</si>
  <si>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</si>
  <si>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</si>
  <si>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</si>
  <si>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</si>
  <si>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</si>
  <si>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</si>
  <si>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</si>
  <si>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</si>
  <si>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</si>
  <si>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</si>
  <si>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</si>
  <si>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</si>
  <si>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</si>
  <si>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</si>
  <si>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</si>
  <si>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</si>
  <si>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</si>
  <si>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</si>
  <si>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</si>
  <si>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</si>
  <si>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</si>
  <si>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</si>
  <si>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</si>
  <si>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</si>
  <si>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</si>
  <si>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</si>
  <si>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</si>
  <si>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</si>
  <si>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</si>
  <si>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</si>
  <si>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</si>
  <si>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</si>
  <si>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</si>
  <si>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</si>
  <si>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</si>
  <si>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</si>
  <si>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</si>
  <si>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</si>
  <si>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</si>
  <si>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</si>
  <si>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</si>
  <si>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</si>
  <si>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</si>
  <si>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</si>
  <si>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</si>
  <si>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</si>
  <si>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</si>
  <si>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</si>
  <si>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</si>
  <si>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</si>
  <si>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</si>
  <si>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</si>
  <si>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</si>
  <si>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</si>
  <si>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</si>
  <si>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</si>
  <si>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</si>
  <si>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</si>
  <si>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</si>
  <si>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</si>
  <si>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</si>
  <si>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</si>
  <si>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</si>
  <si>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</si>
  <si>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</si>
  <si>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</si>
  <si>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</si>
  <si>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</si>
  <si>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</si>
  <si>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</si>
  <si>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</si>
  <si>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</si>
  <si>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</si>
  <si>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</si>
  <si>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</si>
  <si>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</si>
  <si>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</si>
  <si>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</si>
  <si>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</si>
  <si>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</si>
  <si>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</si>
  <si>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</si>
  <si>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</si>
  <si>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</si>
  <si>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</si>
  <si>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</si>
  <si>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</si>
  <si>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</si>
  <si>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</si>
  <si>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</si>
  <si>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</si>
  <si>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</si>
  <si>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</si>
  <si>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</si>
  <si>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</si>
  <si>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</si>
  <si>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</si>
  <si>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</si>
  <si>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</si>
  <si>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</si>
  <si>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</si>
  <si>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</si>
  <si>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</si>
  <si>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</si>
  <si>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</si>
  <si>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</si>
  <si>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</si>
  <si>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</si>
  <si>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</si>
  <si>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</si>
  <si>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</si>
  <si>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</si>
  <si>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</si>
  <si>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</si>
  <si>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</si>
  <si>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</si>
  <si>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</si>
  <si>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</si>
  <si>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</si>
  <si>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</si>
  <si>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</si>
  <si>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</si>
  <si>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</si>
  <si>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</si>
  <si>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</si>
  <si>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</si>
  <si>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</si>
  <si>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</si>
  <si>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</si>
  <si>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</si>
  <si>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</si>
  <si>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</si>
  <si>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</si>
  <si>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</si>
  <si>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</si>
  <si>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</si>
  <si>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</si>
  <si>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</si>
  <si>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</si>
  <si>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</si>
  <si>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</si>
  <si>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</si>
  <si>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</si>
  <si>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</si>
  <si>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</si>
  <si>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</si>
  <si>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</si>
  <si>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</si>
  <si>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</si>
  <si>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</si>
  <si>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</si>
  <si>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</si>
  <si>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</si>
  <si>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</si>
  <si>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</si>
  <si>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</si>
  <si>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</si>
  <si>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</si>
  <si>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</si>
  <si>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</si>
  <si>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</si>
  <si>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</si>
  <si>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</si>
  <si>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</si>
  <si>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</si>
  <si>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</si>
  <si>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</si>
  <si>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</si>
  <si>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</si>
  <si>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</si>
  <si>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</si>
  <si>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</si>
  <si>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</si>
  <si>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</si>
  <si>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</si>
  <si>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</si>
  <si>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</si>
  <si>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</si>
  <si>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</si>
  <si>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</si>
  <si>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</si>
  <si>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</si>
  <si>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</si>
  <si>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</si>
  <si>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</si>
  <si>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</si>
  <si>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</si>
  <si>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</si>
  <si>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</si>
  <si>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</si>
  <si>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</si>
  <si>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</si>
  <si>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</si>
  <si>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</si>
  <si>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</si>
  <si>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</si>
  <si>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</si>
  <si>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</si>
  <si>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</si>
  <si>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</si>
  <si>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</si>
  <si>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</si>
  <si>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</si>
  <si>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</si>
  <si>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</si>
  <si>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</si>
  <si>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</si>
  <si>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</si>
  <si>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</si>
  <si>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</si>
  <si>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</si>
  <si>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</si>
  <si>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</si>
  <si>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</si>
  <si>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</si>
  <si>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</si>
  <si>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</si>
  <si>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</si>
  <si>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</si>
  <si>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</si>
  <si>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</si>
  <si>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</si>
  <si>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</si>
  <si>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</si>
  <si>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</si>
  <si>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</si>
  <si>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</si>
  <si>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</si>
  <si>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</si>
  <si>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</si>
  <si>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</si>
  <si>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</si>
  <si>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</si>
  <si>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</si>
  <si>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</si>
  <si>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</si>
  <si>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</si>
  <si>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</si>
  <si>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</si>
  <si>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</si>
  <si>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</si>
  <si>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</si>
  <si>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</si>
  <si>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</si>
  <si>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</si>
  <si>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</si>
  <si>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</si>
  <si>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</si>
  <si>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</si>
  <si>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</si>
  <si>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</si>
  <si>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</si>
  <si>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</si>
  <si>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</si>
  <si>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</si>
  <si>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</si>
  <si>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</si>
  <si>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</si>
  <si>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</si>
  <si>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</si>
  <si>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</si>
  <si>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</si>
  <si>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</si>
  <si>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</si>
  <si>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</si>
  <si>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</si>
  <si>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</si>
  <si>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</si>
  <si>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</si>
  <si>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</si>
  <si>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</si>
  <si>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</si>
  <si>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</si>
  <si>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</si>
  <si>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</si>
  <si>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</si>
  <si>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</si>
  <si>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</si>
  <si>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</si>
  <si>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</si>
  <si>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</si>
  <si>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</si>
  <si>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</si>
  <si>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</si>
  <si>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</si>
  <si>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</si>
  <si>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</si>
  <si>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</si>
  <si>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</si>
  <si>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</si>
  <si>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</si>
  <si>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</si>
  <si>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</si>
  <si>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</si>
  <si>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</si>
  <si>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</si>
  <si>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</si>
  <si>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</si>
  <si>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</si>
  <si>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</si>
  <si>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</si>
  <si>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</si>
  <si>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</si>
  <si>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</si>
  <si>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</si>
  <si>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</si>
  <si>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</si>
  <si>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</si>
  <si>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</si>
  <si>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</si>
  <si>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</si>
  <si>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</si>
  <si>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</si>
  <si>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</si>
  <si>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</si>
  <si>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</si>
  <si>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</si>
  <si>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</si>
  <si>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</si>
  <si>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</si>
  <si>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</si>
  <si>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</si>
  <si>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</si>
  <si>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</si>
  <si>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</si>
  <si>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</si>
  <si>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</si>
  <si>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</si>
  <si>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</si>
  <si>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</si>
  <si>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</si>
  <si>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</si>
  <si>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</si>
  <si>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</si>
  <si>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</si>
  <si>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</si>
  <si>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</si>
  <si>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</si>
  <si>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</si>
  <si>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</si>
  <si>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</si>
  <si>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</si>
  <si>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</si>
  <si>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</si>
  <si>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</si>
  <si>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</si>
  <si>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</si>
  <si>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</si>
  <si>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</si>
  <si>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</si>
  <si>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</si>
  <si>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</si>
  <si>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</si>
  <si>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</si>
  <si>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</si>
  <si>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</si>
  <si>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</si>
  <si>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</si>
  <si>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</si>
  <si>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</si>
  <si>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</si>
  <si>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</si>
  <si>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</si>
  <si>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</si>
  <si>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</si>
  <si>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</si>
  <si>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</si>
  <si>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</si>
  <si>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</si>
  <si>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</si>
  <si>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</si>
  <si>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</si>
  <si>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</si>
  <si>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</si>
  <si>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</si>
  <si>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</si>
  <si>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</si>
  <si>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</si>
  <si>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</si>
  <si>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</si>
  <si>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</si>
  <si>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</si>
  <si>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</si>
  <si>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</si>
  <si>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</si>
  <si>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</si>
  <si>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</si>
  <si>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</si>
  <si>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</si>
  <si>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</si>
  <si>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</si>
  <si>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</si>
  <si>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</si>
  <si>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</si>
  <si>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</si>
  <si>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</si>
  <si>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</si>
  <si>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</si>
  <si>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</si>
  <si>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</si>
  <si>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</si>
  <si>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</si>
  <si>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</si>
  <si>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</si>
  <si>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</si>
  <si>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</si>
  <si>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</si>
  <si>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</si>
  <si>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</si>
  <si>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</si>
  <si>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</si>
  <si>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</si>
  <si>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</si>
  <si>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</si>
  <si>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</si>
  <si>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</si>
  <si>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</si>
  <si>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</si>
  <si>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</si>
  <si>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</si>
  <si>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</si>
  <si>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</si>
  <si>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</si>
  <si>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</si>
  <si>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</si>
  <si>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</si>
  <si>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</si>
  <si>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</si>
  <si>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</si>
  <si>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</si>
  <si>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</si>
  <si>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</si>
  <si>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</si>
  <si>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</si>
  <si>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</si>
  <si>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</si>
  <si>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</si>
  <si>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</si>
  <si>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</si>
  <si>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</si>
  <si>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</si>
  <si>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</si>
  <si>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</si>
  <si>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</si>
  <si>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</si>
  <si>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</si>
  <si>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</si>
  <si>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</si>
  <si>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</si>
  <si>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</si>
  <si>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</si>
  <si>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</si>
  <si>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</si>
  <si>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</si>
  <si>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</si>
  <si>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</si>
  <si>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</si>
  <si>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</si>
  <si>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</si>
  <si>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</si>
  <si>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</si>
  <si>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</si>
  <si>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</si>
  <si>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</si>
  <si>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</si>
  <si>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</si>
  <si>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</si>
  <si>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</si>
  <si>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</si>
  <si>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</si>
  <si>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</si>
  <si>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</si>
  <si>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</si>
  <si>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</si>
  <si>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</si>
  <si>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</si>
  <si>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</si>
  <si>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</si>
  <si>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</si>
  <si>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</si>
  <si>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</si>
  <si>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</si>
  <si>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</si>
  <si>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</si>
  <si>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</si>
  <si>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</si>
  <si>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</si>
  <si>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</si>
  <si>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</si>
  <si>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</si>
  <si>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</si>
  <si>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</si>
  <si>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</si>
  <si>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</si>
  <si>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</si>
  <si>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</si>
  <si>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</si>
  <si>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</si>
  <si>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</si>
  <si>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</si>
  <si>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</si>
  <si>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</si>
  <si>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</si>
  <si>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</si>
  <si>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</si>
  <si>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</si>
  <si>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</si>
  <si>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</si>
  <si>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</si>
  <si>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</si>
  <si>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</si>
  <si>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</si>
  <si>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</si>
  <si>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</si>
  <si>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</si>
  <si>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</si>
  <si>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</si>
  <si>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</si>
  <si>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</si>
  <si>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</si>
  <si>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</si>
  <si>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</si>
  <si>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</si>
  <si>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</si>
  <si>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</si>
  <si>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</si>
  <si>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</si>
  <si>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</si>
  <si>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</si>
  <si>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</si>
  <si>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</si>
  <si>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</si>
  <si>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</si>
  <si>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</si>
  <si>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</si>
  <si>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</si>
  <si>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</si>
  <si>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</si>
  <si>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</si>
  <si>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</si>
  <si>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</si>
  <si>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</si>
  <si>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</si>
  <si>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</si>
  <si>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</si>
  <si>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</si>
  <si>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</si>
  <si>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</si>
  <si>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</si>
  <si>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</si>
  <si>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</si>
  <si>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</si>
  <si>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</si>
  <si>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</si>
  <si>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</si>
  <si>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</si>
  <si>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</si>
  <si>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</si>
  <si>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</si>
  <si>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</si>
  <si>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</si>
  <si>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</si>
  <si>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</si>
  <si>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</si>
  <si>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</si>
  <si>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</si>
  <si>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</si>
  <si>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</si>
  <si>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</si>
  <si>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</si>
  <si>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</si>
  <si>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</si>
  <si>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</si>
  <si>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</si>
  <si>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</si>
  <si>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</si>
  <si>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</si>
  <si>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</si>
  <si>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</si>
  <si>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</si>
  <si>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</si>
  <si>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</si>
  <si>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</si>
  <si>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</si>
  <si>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</si>
  <si>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</si>
  <si>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</si>
  <si>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</si>
  <si>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</si>
  <si>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</si>
  <si>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</si>
  <si>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</si>
  <si>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</si>
  <si>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</si>
  <si>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</si>
  <si>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</si>
  <si>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</si>
  <si>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</si>
  <si>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</si>
  <si>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</si>
  <si>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</si>
  <si>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</si>
  <si>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</si>
  <si>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</si>
  <si>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</si>
  <si>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</si>
  <si>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</si>
  <si>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</si>
  <si>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</si>
  <si>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</si>
  <si>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</si>
  <si>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</si>
  <si>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</si>
  <si>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</si>
  <si>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</si>
  <si>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</si>
  <si>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</si>
  <si>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</si>
  <si>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</si>
  <si>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</si>
  <si>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</si>
  <si>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</si>
  <si>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</si>
  <si>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</si>
  <si>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</si>
  <si>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</si>
  <si>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</si>
  <si>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</si>
  <si>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</si>
  <si>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</si>
  <si>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</si>
  <si>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</si>
  <si>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</si>
  <si>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</si>
  <si>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</si>
  <si>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</si>
  <si>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</si>
  <si>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</si>
  <si>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</si>
  <si>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</si>
  <si>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</si>
  <si>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</si>
  <si>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</si>
  <si>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</si>
  <si>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</si>
  <si>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</si>
  <si>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</si>
  <si>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</si>
  <si>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</si>
  <si>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</si>
  <si>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</si>
  <si>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</si>
  <si>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</si>
  <si>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</si>
  <si>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</si>
  <si>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</si>
  <si>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</si>
  <si>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</si>
  <si>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</si>
  <si>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</si>
  <si>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</si>
  <si>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</si>
  <si>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</si>
  <si>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</si>
  <si>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</si>
  <si>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</si>
  <si>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</si>
  <si>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</si>
  <si>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</si>
  <si>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</si>
  <si>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</si>
  <si>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</si>
  <si>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</si>
  <si>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</si>
  <si>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</si>
  <si>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</si>
  <si>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</si>
  <si>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</si>
  <si>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</si>
  <si>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</si>
  <si>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</si>
  <si>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</si>
  <si>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</si>
  <si>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</si>
  <si>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</si>
  <si>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</si>
  <si>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</si>
  <si>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</si>
  <si>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</si>
  <si>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</si>
  <si>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</si>
  <si>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</si>
  <si>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</si>
  <si>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</si>
  <si>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</si>
  <si>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</si>
  <si>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</si>
  <si>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</si>
  <si>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</si>
  <si>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</si>
  <si>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</si>
  <si>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</si>
  <si>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</si>
  <si>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</si>
  <si>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</si>
  <si>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</si>
  <si>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</si>
  <si>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</si>
  <si>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</si>
  <si>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</si>
  <si>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</si>
  <si>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</si>
  <si>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</si>
  <si>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</si>
  <si>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</si>
  <si>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</si>
  <si>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</si>
  <si>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</si>
  <si>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</si>
  <si>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</si>
  <si>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</si>
  <si>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</si>
  <si>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</si>
  <si>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</si>
  <si>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</si>
  <si>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</si>
  <si>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</si>
  <si>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</si>
  <si>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</si>
  <si>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</si>
  <si>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</si>
  <si>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</si>
  <si>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</si>
  <si>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</si>
  <si>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</si>
  <si>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</si>
  <si>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</si>
  <si>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</si>
  <si>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</si>
  <si>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</si>
  <si>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</si>
  <si>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</si>
  <si>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</si>
  <si>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 xml:space="preserve">NO PCM </t>
  </si>
  <si>
    <t>again down EM team on the way to check need 90 mins</t>
  </si>
  <si>
    <t>PCM-20251004-00000643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</si>
  <si>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</si>
  <si>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</si>
  <si>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</si>
  <si>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</si>
  <si>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</si>
  <si>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</si>
  <si>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</si>
  <si>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</si>
  <si>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</si>
  <si>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</si>
  <si>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</si>
  <si>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</si>
  <si>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</si>
  <si>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</si>
  <si>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</si>
  <si>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</si>
  <si>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</si>
  <si>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</si>
  <si>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</si>
  <si>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</si>
  <si>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</si>
  <si>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</si>
  <si>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</si>
  <si>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</si>
  <si>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</si>
  <si>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</si>
  <si>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</si>
  <si>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</si>
  <si>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</si>
  <si>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</si>
  <si>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</si>
  <si>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</si>
  <si>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</si>
  <si>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</si>
  <si>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</si>
  <si>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</si>
  <si>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</si>
  <si>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</si>
  <si>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</si>
  <si>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</si>
  <si>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</si>
  <si>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</si>
  <si>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</si>
  <si>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</si>
  <si>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</si>
  <si>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</si>
  <si>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</si>
  <si>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</si>
  <si>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</si>
  <si>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</si>
  <si>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</si>
  <si>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</si>
  <si>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</si>
  <si>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</si>
  <si>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</si>
  <si>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</si>
  <si>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</si>
  <si>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</si>
  <si>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</si>
  <si>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</si>
  <si>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</si>
  <si>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</si>
  <si>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</si>
  <si>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</si>
  <si>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</si>
  <si>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</si>
  <si>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</si>
  <si>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</si>
  <si>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</si>
  <si>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</si>
  <si>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</si>
  <si>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</si>
  <si>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</si>
  <si>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</si>
  <si>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</si>
  <si>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</si>
  <si>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</si>
  <si>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</si>
  <si>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</si>
  <si>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</si>
  <si>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</si>
  <si>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</si>
  <si>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</si>
  <si>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</si>
  <si>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</si>
  <si>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</si>
  <si>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</si>
  <si>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</si>
  <si>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PCM-20251004-00000668</t>
  </si>
  <si>
    <t xml:space="preserve">ETA 10 min </t>
  </si>
  <si>
    <t>PCM-20251004-00000492</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</si>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</sst>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271.48586284722114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5.8177662038360722E-2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4.9971643515164033E-2</v>
      </c>
      <c r="H4" s="68">
        <v>45934.384317129632</v>
      </c>
      <c r="I4" s="73" t="str">
        <f>IFERROR(VLOOKUP(D4,DB!A:F,6,0),"")</f>
        <v>SCECO</v>
      </c>
      <c r="J4" s="73" t="str">
        <f>IFERROR(VLOOKUP(D4,DB!A:G,7,0),"")</f>
        <v>Dead</v>
      </c>
      <c r="K4" s="69" t="s">
        <v>38969</v>
      </c>
      <c r="L4" s="70" t="str">
        <f>IFERROR(VLOOKUP(D4,DB!A:I,9,0),"")</f>
        <v>Latis</v>
      </c>
    </row>
    <row r="5" spans="1:12" ht="15" customHeight="1">
      <c r="A5" s="63" t="s">
        <v>38970</v>
      </c>
      <c r="B5" s="73" t="str">
        <f>IFERROR(VLOOKUP(D5,DB!A:K,11,0),"")</f>
        <v>R1</v>
      </c>
      <c r="C5" s="64">
        <v>1</v>
      </c>
      <c r="D5" s="64" t="s">
        <v>14716</v>
      </c>
      <c r="E5" s="65" t="s">
        <v>38971</v>
      </c>
      <c r="F5" s="66">
        <v>45934.409930555557</v>
      </c>
      <c r="G5" s="67">
        <f ca="1">IFERROR(NOW()-F5,"")</f>
        <v>2.4358217589906417E-2</v>
      </c>
      <c r="H5" s="68">
        <v>45934.404999999999</v>
      </c>
      <c r="I5" s="73" t="str">
        <f>IFERROR(VLOOKUP(D5,DB!A:F,6,0),"")</f>
        <v>SCECO</v>
      </c>
      <c r="J5" s="73" t="str">
        <f>IFERROR(VLOOKUP(D5,DB!A:G,7,0),"")</f>
        <v>Good+Vandalized</v>
      </c>
      <c r="K5" s="69"/>
      <c r="L5" s="70" t="str">
        <f>IFERROR(VLOOKUP(D5,DB!A:I,9,0),"")</f>
        <v>Latis</v>
      </c>
    </row>
    <row r="6" spans="1:12" ht="15" customHeight="1">
      <c r="A6" s="63"/>
      <c r="B6" s="73" t="str">
        <f>IFERROR(VLOOKUP(D6,DB!A:K,11,0),"")</f>
        <v/>
      </c>
      <c r="C6" s="64"/>
      <c r="D6" s="64"/>
      <c r="E6" s="65"/>
      <c r="F6" s="66"/>
      <c r="G6" s="67">
        <f ca="1">IFERROR(NOW()-F6,"")</f>
        <v>45934.434288773147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45934.434288773147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45934.434288773147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45934.434288773147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45934.434288773147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45934.434288773147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45934.434288773147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45934.434288773147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45934.434288773147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45934.434288773147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45934.434288773147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45934.434288773147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45934.434288773147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45934.434288773147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45934.434288773147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45934.434288773147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45934.434288773147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45934.434288773147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45934.434288773147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45934.434288773147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45934.434288773147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45934.434288773147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45934.434288773147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45934.434288773147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45934.434288773147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45934.434288773147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45934.434288773147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45934.434288773147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45934.434288773147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45934.434288773147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45934.434288773147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45934.434288773147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45934.434288773147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45934.434288773147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45934.434288773147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45934.434288773147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45934.434288773147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45934.434288773147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45934.434288773147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45934.434288773147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45934.434288773147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45934.434288773147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45934.434288773147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45934.434288773147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45934.434288773147</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38971</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38971</v>
      </c>
      <c r="F3" s="88">
        <v>45691.651782407411</v>
      </c>
      <c r="G3" s="89">
        <f ca="1">IFERROR(NOW()-F3,"-")</f>
        <v>242.78250636573648</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127.70720543981588</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109.43445081018581</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3</v>
      </c>
      <c r="D6" s="18" t="s">
        <v>21426</v>
      </c>
      <c r="E6" s="131" t="s">
        <v>38964</v>
      </c>
      <c r="F6" s="132">
        <v>45934.287557870368</v>
      </c>
      <c r="G6" s="133">
        <f ca="1">IFERROR(NOW()-F6,"-")</f>
        <v>0.14673090277938172</v>
      </c>
      <c r="H6" s="132">
        <v>45934.279768518521</v>
      </c>
      <c r="I6" s="18" t="str">
        <f>IFERROR(VLOOKUP(D6,DB!A:F,6,0),"")</f>
        <v>SCECO</v>
      </c>
      <c r="J6" s="18" t="str">
        <f>IFERROR(VLOOKUP(D6,DB!A:G,7,0),"")</f>
        <v>No BB Shifted+No BB Shifted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39059</v>
      </c>
      <c r="B7" s="18" t="str">
        <f>IFERROR(VLOOKUP(D7,DB!A:K,11,0),"")</f>
        <v>R2</v>
      </c>
      <c r="C7" s="18">
        <v>1</v>
      </c>
      <c r="D7" s="18" t="s">
        <v>26818</v>
      </c>
      <c r="E7" s="131" t="s">
        <v>38964</v>
      </c>
      <c r="F7" s="132">
        <v>45934.418437499997</v>
      </c>
      <c r="G7" s="133">
        <f ca="1">IFERROR(NOW()-F7,"-")</f>
        <v>1.5851273150474299E-2</v>
      </c>
      <c r="H7" s="132">
        <v>45934.412881944445</v>
      </c>
      <c r="I7" s="18" t="str">
        <f>IFERROR(VLOOKUP(D7,DB!A:F,6,0),"")</f>
        <v>Generator-SG</v>
      </c>
      <c r="J7" s="18" t="str">
        <f>IFERROR(VLOOKUP(D7,DB!A:G,7,0),"")</f>
        <v>In progress</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45934.434288773147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45934.434288773147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45934.434288773147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45934.434288773147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45934.434288773147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45934.434288773147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45934.434288773147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45934.434288773147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45934.434288773147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45934.434288773147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45934.434288773147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45934.434288773147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45934.434288773147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45934.434288773147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45934.434288773147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45934.434288773147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45934.434288773147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45934.434288773147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45934.434288773147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45934.434288773147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45934.434288773147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45934.434288773147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45934.434288773147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45934.434288773147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45934.434288773147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45934.434288773147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45934.434288773147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45934.434288773147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45934.434288773147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45934.434288773147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45934.434288773147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45934.434288773147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45934.434288773147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45934.434288773147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45934.434288773147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45934.434288773147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45934.434288773147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45934.434288773147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45934.434288773147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45934.434288773147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45934.434288773147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45934.434288773147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45934.434288773147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45934.434288773147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45934.434288773147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45934.434288773147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45934.434288773147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45934.434288773147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45934.434288773147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45934.434288773147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45934.434288773147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45934.434288773147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45934.434288773147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45934.434288773147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45934.434288773147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45934.434288773147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45934.434288773147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45934.434288773147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45934.434288773147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45934.434288773147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45934.434288773147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45934.434288773147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45934.434288773147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45934.434288773147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45934.434288773147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45934.434288773147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45934.434288773147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45934.434288773147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45934.434288773147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45934.434288773147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45934.434288773147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45934.434288773147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45934.434288773147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45934.434288773147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45934.434288773147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45934.434288773147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45934.434288773147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45934.434288773147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45934.434288773147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45934.434288773147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45934.434288773147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45934.434288773147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45934.434288773147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45934.434288773147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45934.434288773147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45934.434288773147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45934.434288773147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45934.434288773147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45934.434288773147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45934.434288773147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45934.434288773147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45934.434288773147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45934.434288773147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45934.434288773147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45934.434288773147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45934.434288773147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45934.434288773147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45934.434288773147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45934.434288773147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45934.434288773147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45934.434288773147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45934.434288773147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45934.434288773147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45934.434288773147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45934.434288773147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45934.434288773147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45934.434288773147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45934.434288773147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45934.434288773147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45934.434288773147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45934.434288773147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45934.434288773147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45934.434288773147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45934.434288773147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45934.434288773147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45934.434288773147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45934.434288773147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45934.434288773147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45934.434288773147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45934.434288773147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45934.434288773147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45934.434288773147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45934.434288773147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45934.434288773147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45934.434288773147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45934.434288773147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45934.434288773147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45934.434288773147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45934.434288773147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45934.434288773147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45934.434288773147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45934.434288773147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45934.434288773147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45934.434288773147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45934.434288773147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45934.434288773147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45934.434288773147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45934.434288773147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45934.434288773147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45934.434288773147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45934.434288773147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45934.434288773147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45934.434288773147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45934.434288773147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45934.434288773147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45934.434288773147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45934.434288773147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45934.434288773147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45934.434288773147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45934.434288773147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45934.434288773147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45934.434288773147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45934.434288773147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45934.434288773147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45934.434288773147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45934.434288773147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45934.434288773147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45934.434288773147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45934.434288773147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45934.434288773147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45934.434288773147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45934.434288773147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45934.434288773147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45934.434288773147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45934.434288773147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45934.434288773147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45934.434288773147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45934.434288773147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45934.434288773147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45934.434288773147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45934.434288773147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45934.434288773147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45934.434288773147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45934.434288773147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45934.434288773147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45934.434288773147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45934.434288773147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45934.434288773147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45934.434288773147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45934.434288773147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45934.434288773147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45934.434288773147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45934.434288773147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45934.434288773147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45934.434288773147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45934.434288773147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45934.434288773147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45934.434288773147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45934.434288773147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45934.434288773147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45934.434288773147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45934.434288773147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45934.434288773147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45934.434288773147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45934.434288773147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45934.434288773147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45934.434288773147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45934.434288773147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45934.434288773147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45934.434288773147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45934.434288773147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45934.434288773147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45934.434288773147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45934.434288773147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45934.434288773147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45934.434288773147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45934.434288773147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45934.434288773147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45934.434288773147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45934.434288773147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45934.434288773147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45934.434288773147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45934.434288773147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45934.434288773147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45934.434288773147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45934.434288773147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45934.434288773147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45934.434288773147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45934.434288773147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45934.434288773147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45934.434288773147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45934.434288773147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45934.434288773147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45934.434288773147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45934.434288773147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45934.434288773147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45934.434288773147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45934.434288773147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45934.434288773147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45934.434288773147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45934.434288773147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45934.434288773147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45934.434288773147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45934.434288773147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45934.434288773147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45934.434288773147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45934.434288773147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45934.434288773147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45934.434288773147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45934.434288773147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45934.434288773147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45934.434288773147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45934.434288773147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45934.434288773147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45934.434288773147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45934.434288773147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45934.434288773147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45934.434288773147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45934.434288773147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45934.434288773147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45934.434288773147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45934.434288773147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45934.434288773147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45934.434288773147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45934.434288773147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45934.434288773147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45934.434288773147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45934.434288773147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45934.434288773147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45934.434288773147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45934.434288773147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45934.434288773147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45934.434288773147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45934.434288773147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45934.434288773147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45934.434288773147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45934.434288773147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45934.434288773147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45934.434288773147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45934.434288773147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45934.434288773147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45934.434288773147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45934.434288773147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45934.434288773147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45934.434288773147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45934.434288773147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45934.434288773147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45934.434288773147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45934.434288773147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45934.434288773147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45934.434288773147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45934.434288773147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45934.434288773147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45934.434288773147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45934.434288773147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45934.434288773147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45934.434288773147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45934.434288773147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45934.434288773147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45934.434288773147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45934.434288773147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45934.434288773147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45934.434288773147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45934.434288773147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45934.434288773147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45934.434288773147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45934.434288773147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45934.434288773147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45934.434288773147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45934.434288773147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45934.434288773147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45934.434288773147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45934.434288773147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45934.434288773147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45934.434288773147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45934.434288773147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45934.434288773147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45934.434288773147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45934.434288773147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45934.434288773147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45934.434288773147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45934.434288773147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45934.434288773147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45934.434288773147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45934.434288773147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45934.434288773147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45934.434288773147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45934.434288773147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45934.434288773147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3</v>
      </c>
      <c r="D2" s="18" t="s">
        <v>24911</v>
      </c>
      <c r="E2" s="18" t="s">
        <v>38964</v>
      </c>
      <c r="F2" s="20">
        <v>45934.34952546296</v>
      </c>
      <c r="G2" s="21">
        <f t="shared" ref="G2:G58" ca="1" si="0">IFERROR(NOW()-F2,"-")</f>
        <v>8.4763310187554453E-2</v>
      </c>
      <c r="H2" s="22">
        <v>45934.338368055556</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45934.434288773147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45934.434288773147</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45934.434288773147</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45934.434288773147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45934.434288773147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45934.434288773147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45934.434288773147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45934.434288773147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45934.434288773147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45934.434288773147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45934.434288773147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45934.434288773147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45934.434288773147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45934.434288773147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45934.434288773147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45934.434288773147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45934.434288773147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45934.434288773147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45934.434288773147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45934.434288773147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45934.434288773147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45934.434288773147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45934.434288773147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45934.434288773147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45934.434288773147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45934.434288773147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45934.434288773147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45934.434288773147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45934.434288773147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45934.434288773147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45934.434288773147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45934.434288773147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45934.434288773147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45934.434288773147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45934.434288773147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45934.434288773147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45934.434288773147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45934.434288773147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45934.434288773147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45934.434288773147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45934.434288773147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45934.434288773147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45934.434288773147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45934.434288773147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45934.434288773147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45934.434288773147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45934.434288773147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45934.434288773147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45934.434288773147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45934.434288773147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45934.434288773147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45934.434288773147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45934.434288773147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45934.434288773147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45934.434288773147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45934.434288773147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45934.434288773147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45934.434288773147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45934.434288773147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45934.434288773147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45934.434288773147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45934.434288773147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45934.434288773147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45934.434288773147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45934.434288773147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45934.434288773147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45934.434288773147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45934.434288773147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45934.434288773147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45934.434288773147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45934.434288773147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45934.434288773147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45934.434288773147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45934.434288773147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45934.434288773147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45934.434288773147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45934.434288773147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45934.434288773147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45934.434288773147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45934.434288773147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45934.434288773147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45934.434288773147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45934.434288773147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45934.434288773147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45934.434288773147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45934.434288773147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45934.434288773147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45934.434288773147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45934.434288773147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45934.434288773147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45934.434288773147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45934.434288773147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45934.434288773147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45934.434288773147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45934.434288773147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45934.434288773147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45934.434288773147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45934.434288773147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45934.434288773147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45934.434288773147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45934.434288773147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45934.434288773147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45934.434288773147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45934.434288773147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45934.434288773147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45934.434288773147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45934.434288773147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45934.434288773147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45934.434288773147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45934.434288773147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45934.434288773147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45934.434288773147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45934.434288773147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45934.434288773147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45934.434288773147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45934.434288773147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45934.434288773147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45934.434288773147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45934.434288773147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45934.434288773147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45934.434288773147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45934.434288773147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45934.434288773147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45934.434288773147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45934.434288773147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45934.434288773147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45934.434288773147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45934.434288773147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45934.434288773147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45934.434288773147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45934.434288773147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45934.434288773147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45934.434288773147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45934.434288773147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45934.434288773147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45934.434288773147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45934.434288773147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45934.434288773147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45934.434288773147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45934.434288773147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45934.434288773147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45934.434288773147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45934.434288773147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45934.434288773147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45934.434288773147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45934.434288773147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45934.434288773147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45934.434288773147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45934.434288773147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45934.434288773147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45934.434288773147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45934.434288773147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45934.434288773147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45934.434288773147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45934.434288773147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45934.434288773147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45934.434288773147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45934.434288773147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45934.434288773147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45934.434288773147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45934.434288773147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45934.434288773147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45934.434288773147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45934.434288773147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45934.434288773147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45934.434288773147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45934.434288773147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45934.434288773147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45934.434288773147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45934.434288773147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45934.434288773147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45934.434288773147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45934.434288773147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45934.434288773147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45934.434288773147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45934.434288773147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45934.434288773147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45934.434288773147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45934.434288773147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45934.434288773147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45934.434288773147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45934.434288773147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45934.434288773147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45934.434288773147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45934.434288773147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45934.434288773147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45934.434288773147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45934.434288773147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45934.434288773147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45934.434288773147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45934.434288773147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45934.434288773147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45934.434288773147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45934.434288773147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45934.434288773147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45934.434288773147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45934.434288773147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45934.434288773147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45934.434288773147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45934.434288773147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45934.434288773147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45934.434288773147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45934.434288773147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45934.434288773147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45934.434288773147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45934.434288773147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45934.434288773147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45934.434288773147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45934.434288773147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45934.434288773147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45934.434288773147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45934.434288773147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45934.434288773147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45934.434288773147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45934.434288773147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45934.434288773147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45934.434288773147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45934.434288773147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45934.434288773147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45934.434288773147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45934.434288773147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45934.434288773147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45934.434288773147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45934.434288773147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45934.434288773147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45934.434288773147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45934.434288773147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45934.434288773147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45934.434288773147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45934.434288773147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45934.434288773147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45934.434288773147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45934.434288773147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45934.434288773147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45934.434288773147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45934.434288773147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45934.434288773147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45934.434288773147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45934.434288773147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45934.434288773147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45934.434288773147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45934.434288773147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45934.434288773147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45934.434288773147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45934.434288773147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45934.434288773147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45934.434288773147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45934.434288773147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45934.434288773147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45934.434288773147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45934.434288773147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45934.434288773147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45934.434288773147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45934.434288773147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45934.434288773147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45934.434288773147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45934.434288773147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45934.434288773147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45934.434288773147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45934.434288773147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45934.434288773147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45934.434288773147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45934.434288773147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45934.434288773147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45934.434288773147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45934.434288773147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45934.434288773147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45934.434288773147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45934.434288773147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45934.434288773147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45934.434288773147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45934.434288773147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45934.434288773147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45934.434288773147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45934.434288773147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45934.434288773147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45934.434288773147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45934.434288773147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45934.434288773147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45934.434288773147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45934.434288773147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45934.434288773147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45934.434288773147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45934.434288773147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45934.434288773147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45934.434288773147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45934.434288773147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45934.434288773147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45934.434288773147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45934.434288773147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45934.434288773147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45934.434288773147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45934.434288773147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45934.434288773147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45934.434288773147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45934.434288773147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45934.434288773147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45934.434288773147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45934.434288773147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45934.434288773147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45934.434288773147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45934.434288773147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45934.434288773147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45934.434288773147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45934.434288773147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45934.434288773147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45934.434288773147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45934.434288773147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45934.434288773147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45934.434288773147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45934.434288773147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45934.434288773147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45934.434288773147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45934.434288773147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45934.434288773147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45934.434288773147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45934.434288773147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45934.434288773147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45934.434288773147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45934.434288773147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45934.434288773147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45934.434288773147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45934.434288773147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45934.434288773147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45934.434288773147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45934.434288773147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45934.434288773147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45934.434288773147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45934.434288773147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45934.434288773147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45934.434288773147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45934.434288773147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45934.434288773147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45934.434288773147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45934.434288773147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45934.434288773147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45934.434288773147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45934.434288773147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45934.434288773147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45934.434288773147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45934.434288773147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45934.434288773147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45934.434288773147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45934.434288773147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45934.434288773147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45934.434288773147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45934.434288773147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45934.434288773147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45934.434288773147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45934.434288773147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45934.434288773147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45934.434288773147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45934.434288773147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45934.434288773147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45934.434288773147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45934.434288773147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45934.434288773147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45934.434288773147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45934.434288773147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45934.434288773147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45934.434288773147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45934.434288773147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45934.434288773147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45934.434288773147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45934.434288773147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45934.434288773147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45934.434288773147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45934.434288773147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45934.434288773147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45934.434288773147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45934.434288773147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45934.434288773147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45934.434288773147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45934.434288773147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45934.434288773147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45934.434288773147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45934.434288773147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45934.434288773147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45934.434288773147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45934.434288773147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45934.434288773147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45934.434288773147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45934.434288773147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45934.434288773147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45934.434288773147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45934.434288773147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45934.434288773147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45934.434288773147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45934.434288773147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45934.434288773147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45934.434288773147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45934.434288773147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45934.434288773147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45934.434288773147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45934.434288773147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45934.434288773147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45934.434288773147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45934.434288773147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45934.434288773147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45934.434288773147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45934.434288773147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45934.434288773147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45934.434288773147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45934.434288773147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45934.434288773147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45934.434288773147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45934.434288773147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45934.434288773147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45934.434288773147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45934.434288773147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45934.434288773147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45934.434288773147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45934.434288773147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45934.434288773147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45934.434288773147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45934.434288773147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45934.434288773147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45934.434288773147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45934.434288773147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45934.434288773147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45934.434288773147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45934.434288773147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45934.434288773147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45934.434288773147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45934.434288773147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45934.434288773147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45934.434288773147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45934.434288773147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45934.434288773147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45934.434288773147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45934.434288773147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45934.434288773147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45934.434288773147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45934.434288773147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45934.434288773147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45934.434288773147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45934.434288773147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45934.434288773147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45934.434288773147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45934.434288773147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45934.434288773147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45934.434288773147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45934.434288773147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45934.434288773147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45934.434288773147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45934.434288773147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45934.434288773147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45934.434288773147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45934.434288773147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45934.434288773147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45934.434288773147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45934.434288773147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45934.434288773147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45934.434288773147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45934.434288773147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45934.434288773147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45934.434288773147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45934.434288773147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45934.434288773147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45934.434288773147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45934.434288773147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45934.434288773147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45934.434288773147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45934.434288773147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45934.434288773147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45934.434288773147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45934.434288773147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45934.434288773147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45934.434288773147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45934.434288773147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45934.434288773147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45934.434288773147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45934.434288773147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45934.434288773147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45934.434288773147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45934.434288773147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45934.434288773147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45934.434288773147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45934.434288773147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45934.434288773147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45934.434288773147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45934.434288773147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45934.434288773147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45934.434288773147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45934.434288773147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45934.434288773147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45934.434288773147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45934.434288773147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45934.434288773147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45934.434288773147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45934.434288773147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45934.434288773147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45934.434288773147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45934.434288773147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45934.434288773147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45934.434288773147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45934.434288773147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45934.434288773147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45934.434288773147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45934.434288773147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45934.434288773147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45934.434288773147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45934.434288773147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45934.434288773147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45934.434288773147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45934.434288773147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45934.434288773147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45934.434288773147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45934.434288773147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45934.434288773147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45934.434288773147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45934.434288773147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45934.434288773147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45934.434288773147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45934.434288773147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45934.434288773147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45934.434288773147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45934.434288773147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45934.434288773147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45934.434288773147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45934.434288773147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45934.434288773147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45934.434288773147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45934.434288773147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45934.434288773147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45934.434288773147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45934.434288773147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45934.434288773147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45934.434288773147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45934.434288773147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45934.434288773147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45934.434288773147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45934.434288773147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45934.434288773147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45934.434288773147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45934.434288773147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45934.434288773147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45934.434288773147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45934.434288773147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45934.434288773147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45934.434288773147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45934.434288773147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45934.434288773147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45934.434288773147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45934.434288773147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45934.434288773147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45934.434288773147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45934.434288773147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45934.434288773147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45934.434288773147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45934.434288773147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45934.434288773147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45934.434288773147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45934.434288773147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45934.434288773147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45934.434288773147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45934.434288773147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45934.434288773147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45934.434288773147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45934.434288773147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45934.434288773147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45934.434288773147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45934.434288773147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45934.434288773147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45934.434288773147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45934.434288773147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45934.434288773147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45934.434288773147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45934.434288773147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45934.434288773147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45934.434288773147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45934.434288773147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45934.434288773147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45934.434288773147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45934.434288773147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45934.434288773147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45934.434288773147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45934.434288773147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45934.434288773147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45934.434288773147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45934.434288773147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45934.434288773147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45934.434288773147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45934.434288773147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45934.434288773147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45934.434288773147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45934.434288773147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45934.434288773147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45934.434288773147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45934.434288773147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45934.434288773147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45934.434288773147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45934.434288773147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45934.434288773147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45934.434288773147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45934.434288773147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45934.434288773147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45934.434288773147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45934.434288773147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45934.434288773147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45934.434288773147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45934.434288773147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45934.434288773147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45934.434288773147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45934.434288773147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45934.434288773147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45934.434288773147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45934.434288773147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45934.434288773147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45934.434288773147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45934.434288773147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45934.434288773147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45934.434288773147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45934.434288773147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45934.434288773147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45934.434288773147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45934.434288773147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45934.434288773147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45934.434288773147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45934.434288773147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45934.434288773147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45934.434288773147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45934.434288773147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45934.434288773147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45934.434288773147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45934.434288773147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45934.434288773147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45934.434288773147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45934.434288773147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45934.434288773147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45934.434288773147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45934.434288773147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45934.434288773147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45934.434288773147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45934.434288773147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45934.434288773147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45934.434288773147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45934.434288773147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45934.434288773147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45934.434288773147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45934.434288773147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45934.434288773147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45934.434288773147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45934.434288773147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45934.434288773147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45934.434288773147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45934.434288773147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45934.434288773147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45934.434288773147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45934.434288773147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45934.434288773147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45934.434288773147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45934.434288773147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45934.434288773147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45934.434288773147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45934.434288773147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45934.434288773147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45934.434288773147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45934.434288773147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45934.434288773147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45934.434288773147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45934.434288773147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45934.434288773147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45934.434288773147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45934.434288773147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45934.434288773147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45934.434288773147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45934.434288773147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45934.434288773147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45934.434288773147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45934.434288773147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45934.434288773147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45934.434288773147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45934.434288773147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45934.434288773147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45934.434288773147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45934.434288773147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45934.434288773147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45934.434288773147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45934.434288773147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45934.434288773147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45934.434288773147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45934.434288773147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45934.434288773147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45934.434288773147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45934.434288773147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45934.434288773147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45934.434288773147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45934.434288773147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45934.434288773147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45934.434288773147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45934.434288773147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45934.434288773147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45934.434288773147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45934.434288773147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45934.434288773147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45934.434288773147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45934.434288773147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45934.434288773147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45934.434288773147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45934.434288773147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45934.434288773147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45934.434288773147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45934.434288773147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45934.434288773147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45934.434288773147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45934.434288773147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45934.434288773147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45934.434288773147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45934.434288773147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45934.434288773147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45934.434288773147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45934.434288773147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45934.434288773147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45934.434288773147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45934.434288773147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45934.434288773147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45934.434288773147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45934.434288773147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45934.434288773147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45934.434288773147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45934.434288773147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45934.434288773147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45934.434288773147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45934.434288773147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45934.434288773147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45934.434288773147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45934.434288773147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45934.434288773147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45934.434288773147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45934.434288773147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45934.434288773147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45934.434288773147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45934.434288773147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45934.434288773147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45934.434288773147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45934.434288773147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45934.434288773147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45934.434288773147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45934.434288773147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45934.434288773147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45934.434288773147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45934.434288773147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45934.434288773147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45934.434288773147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45934.434288773147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45934.434288773147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45934.434288773147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45934.434288773147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45934.434288773147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45934.434288773147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45934.434288773147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45934.434288773147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45934.434288773147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45934.434288773147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45934.434288773147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45934.434288773147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45934.434288773147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45934.434288773147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45934.434288773147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45934.434288773147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45934.434288773147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45934.434288773147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45934.434288773147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45934.434288773147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45934.434288773147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45934.434288773147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45934.434288773147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45934.434288773147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45934.434288773147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45934.434288773147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45934.434288773147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45934.434288773147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45934.434288773147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45934.434288773147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45934.434288773147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45934.434288773147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45934.434288773147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45934.434288773147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45934.434288773147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45934.434288773147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45934.434288773147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45934.434288773147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45934.434288773147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45934.434288773147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45934.434288773147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45934.434288773147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45934.434288773147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45934.434288773147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45934.434288773147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45934.434288773147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45934.434288773147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45934.434288773147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45934.434288773147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45934.434288773147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45934.434288773147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45934.434288773147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45934.434288773147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45934.434288773147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45934.434288773147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45934.434288773147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45934.434288773147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45934.434288773147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45934.434288773147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45934.434288773147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45934.434288773147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45934.434288773147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45934.434288773147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45934.434288773147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45934.434288773147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45934.434288773147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45934.434288773147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45934.434288773147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45934.434288773147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45934.434288773147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45934.434288773147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45934.434288773147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45934.434288773147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45934.434288773147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45934.434288773147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45934.434288773147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45934.434288773147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45934.434288773147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45934.434288773147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45934.434288773147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45934.434288773147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45934.434288773147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45934.434288773147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45934.434288773147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45934.434288773147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45934.434288773147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45934.434288773147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45934.434288773147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45934.434288773147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45934.434288773147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45934.434288773147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45934.434288773147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45934.434288773147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45934.434288773147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45934.434288773147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45934.434288773147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45934.434288773147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45934.434288773147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45934.434288773147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45934.434288773147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45934.434288773147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45934.434288773147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45934.434288773147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45934.434288773147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45934.434288773147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45934.434288773147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45934.434288773147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45934.434288773147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45934.434288773147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45934.434288773147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45934.434288773147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45934.434288773147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45934.434288773147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45934.434288773147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45934.434288773147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45934.434288773147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45934.434288773147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45934.434288773147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45934.434288773147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45934.434288773147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45934.434288773147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45934.434288773147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45934.434288773147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45934.434288773147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45934.434288773147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45934.434288773147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45934.434288773147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45934.434288773147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45934.434288773147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45934.434288773147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45934.434288773147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45934.434288773147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45934.434288773147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45934.434288773147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45934.434288773147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45934.434288773147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45934.434288773147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45934.434288773147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45934.434288773147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45934.434288773147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45934.434288773147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45934.434288773147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45934.434288773147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45934.434288773147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45934.434288773147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45934.434288773147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45934.434288773147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45934.434288773147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45934.434288773147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45934.434288773147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45934.434288773147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45934.434288773147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45934.434288773147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45934.434288773147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45934.434288773147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45934.434288773147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45934.434288773147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45934.434288773147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45934.434288773147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45934.434288773147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45934.434288773147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45934.434288773147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45934.434288773147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45934.434288773147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45934.434288773147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45934.434288773147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45934.434288773147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45934.434288773147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45934.434288773147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45934.434288773147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45934.434288773147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45934.434288773147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45934.434288773147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45934.434288773147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45934.434288773147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45934.434288773147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45934.434288773147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45934.434288773147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45934.434288773147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45934.434288773147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45934.434288773147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45934.434288773147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45934.434288773147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45934.434288773147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45934.434288773147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45934.434288773147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45934.434288773147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45934.434288773147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45934.434288773147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45934.434288773147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45934.434288773147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45934.434288773147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45934.434288773147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45934.434288773147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45934.434288773147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45934.434288773147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45934.434288773147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45934.434288773147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45934.434288773147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45934.434288773147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45934.434288773147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45934.434288773147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45934.434288773147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45934.434288773147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45934.434288773147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45934.434288773147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45934.434288773147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45934.434288773147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45934.434288773147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45934.434288773147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45934.434288773147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45934.434288773147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45934.434288773147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45934.434288773147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45934.434288773147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45934.434288773147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45934.434288773147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45934.434288773147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45934.434288773147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45934.434288773147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45934.434288773147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45934.434288773147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45934.434288773147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45934.434288773147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45934.434288773147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45934.434288773147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45934.434288773147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45934.434288773147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45934.434288773147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45934.434288773147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45934.434288773147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45934.434288773147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45934.434288773147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45934.434288773147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45934.434288773147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45934.434288773147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45934.434288773147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45934.434288773147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45934.434288773147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45934.434288773147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45934.434288773147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45934.434288773147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45934.434288773147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45934.434288773147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45934.434288773147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45934.434288773147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45934.434288773147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45934.434288773147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45934.434288773147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45934.434288773147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45934.434288773147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45934.434288773147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45934.434288773147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45934.434288773147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45934.434288773147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45934.434288773147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45934.434288773147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45934.434288773147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45934.434288773147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45934.434288773147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45934.434288773147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45934.434288773147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45934.434288773147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45934.434288773147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45934.434288773147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45934.434288773147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45934.434288773147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45934.434288773147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45934.434288773147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45934.434288773147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45934.434288773147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45934.434288773147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45934.434288773147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45934.434288773147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45934.434288773147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45934.434288773147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45934.434288773147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45934.434288773147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45934.434288773147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45934.434288773147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45934.434288773147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45934.434288773147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45934.434288773147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45934.434288773147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45934.434288773147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45934.434288773147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45934.434288773147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45934.434288773147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45934.434288773147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45934.434288773147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45934.434288773147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45934.434288773147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45934.434288773147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45934.434288773147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45934.434288773147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45934.434288773147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45934.434288773147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45934.434288773147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45934.434288773147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45934.434288773147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45934.434288773147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45934.434288773147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45934.434288773147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45934.434288773147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45934.434288773147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45934.434288773147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45934.434288773147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45934.434288773147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45934.434288773147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45934.434288773147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45934.434288773147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45934.434288773147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45934.434288773147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45934.434288773147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45934.434288773147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45934.434288773147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45934.434288773147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45934.434288773147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45934.434288773147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45934.434288773147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45934.434288773147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45934.434288773147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45934.434288773147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45934.434288773147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45934.434288773147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45934.434288773147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45934.434288773147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45934.434288773147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45934.434288773147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45934.434288773147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45934.434288773147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45934.434288773147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45934.434288773147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45934.434288773147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45934.434288773147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45934.434288773147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45934.434288773147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45934.434288773147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45934.434288773147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45934.434288773147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45934.434288773147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45934.434288773147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45934.434288773147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45934.434288773147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45934.434288773147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45934.434288773147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45934.434288773147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45934.434288773147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45934.434288773147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45934.434288773147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45934.434288773147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45934.434288773147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45934.434288773147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45934.434288773147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45934.434288773147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45934.434288773147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45934.434288773147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45934.434288773147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45934.434288773147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45934.434288773147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45934.434288773147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45934.434288773147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45934.434288773147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45934.434288773147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45934.434288773147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45934.434288773147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45934.434288773147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45934.434288773147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45934.434288773147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45934.434288773147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45934.434288773147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45934.434288773147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45934.434288773147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45934.434288773147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45934.434288773147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45934.434288773147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45934.434288773147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45934.434288773147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45934.434288773147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45934.434288773147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45934.434288773147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45934.434288773147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45934.434288773147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45934.434288773147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45934.434288773147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45934.434288773147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45934.434288773147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45934.434288773147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45934.434288773147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45934.434288773147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45934.434288773147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45934.434288773147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45934.434288773147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45934.434288773147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45934.434288773147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45934.434288773147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45934.434288773147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45934.434288773147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45934.434288773147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45934.434288773147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45934.434288773147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45934.434288773147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45934.434288773147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45934.434288773147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45934.434288773147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45934.434288773147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45934.434288773147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45934.434288773147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45934.434288773147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45934.434288773147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45934.434288773147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45934.434288773147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45934.434288773147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45934.434288773147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45934.434288773147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45934.434288773147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45934.434288773147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45934.434288773147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45934.434288773147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45934.434288773147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45934.434288773147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45934.434288773147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45934.434288773147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45934.434288773147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45934.434288773147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45934.434288773147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45934.434288773147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45934.434288773147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45934.434288773147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45934.434288773147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45934.434288773147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45934.434288773147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45934.434288773147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45934.434288773147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45934.434288773147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45934.434288773147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45934.434288773147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45934.434288773147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45934.434288773147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45934.434288773147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45934.434288773147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45934.434288773147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45934.434288773147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45934.434288773147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45934.434288773147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45934.434288773147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45934.434288773147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45934.434288773147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45934.434288773147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45934.434288773147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45934.434288773147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45934.434288773147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45934.434288773147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45934.434288773147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45934.434288773147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45934.434288773147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45934.434288773147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45934.434288773147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45934.434288773147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45934.434288773147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45934.434288773147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45934.434288773147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45934.434288773147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45934.434288773147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45934.434288773147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45934.434288773147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45934.434288773147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45934.434288773147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45934.434288773147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45934.434288773147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45934.434288773147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45934.434288773147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45934.434288773147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45934.434288773147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45934.434288773147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45934.434288773147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45934.434288773147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45934.434288773147</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230.95357118055108</v>
      </c>
      <c r="H2" s="113">
        <v>45703.474768518521</v>
      </c>
      <c r="I2" s="110" t="str">
        <f>IFERROR(VLOOKUP(D2,DB!A:F,6,0),"")</f>
        <v>SCECO</v>
      </c>
      <c r="J2" s="110" t="str">
        <f>IFERROR(VLOOKUP(D2,DB!A:G,7,0),"")</f>
        <v>Dead</v>
      </c>
      <c r="K2" s="115" t="s">
        <v>39064</v>
      </c>
      <c r="L2" s="107" t="str">
        <f>IFERROR(VLOOKUP(D2,DB!A:I,9,0),"")</f>
        <v>Latis</v>
      </c>
    </row>
    <row r="3" spans="1:16" ht="33.75" customHeight="1">
      <c r="A3" s="110" t="s">
        <v>39065</v>
      </c>
      <c r="B3" s="110" t="str">
        <f>IFERROR(VLOOKUP(D3,DB!A:K,11,0),"")</f>
        <v>R4</v>
      </c>
      <c r="C3" s="111">
        <v>2</v>
      </c>
      <c r="D3" s="107" t="s">
        <v>39066</v>
      </c>
      <c r="E3" s="112" t="s">
        <v>38964</v>
      </c>
      <c r="F3" s="113">
        <v>45930.890277777777</v>
      </c>
      <c r="G3" s="114">
        <f ca="1">IFERROR(NOW()-F3,"")</f>
        <v>3.5440109953706269</v>
      </c>
      <c r="H3" s="113">
        <v>45930.847372685188</v>
      </c>
      <c r="I3" s="110" t="str">
        <f>IFERROR(VLOOKUP(D3,DB!A:F,6,0),"")</f>
        <v>SCECO</v>
      </c>
      <c r="J3" s="110" t="str">
        <f>IFERROR(VLOOKUP(D3,DB!A:G,7,0),"")</f>
        <v>In progress</v>
      </c>
      <c r="K3" s="115" t="s">
        <v>39067</v>
      </c>
      <c r="L3" s="107" t="str">
        <f>IFERROR(VLOOKUP(D3,DB!A:I,9,0),"")</f>
        <v>Latis</v>
      </c>
    </row>
    <row r="4" spans="1:16" ht="15" customHeight="1">
      <c r="A4" s="110"/>
      <c r="B4" s="110" t="str">
        <f>IFERROR(VLOOKUP(D4,DB!A:K,11,0),"")</f>
        <v/>
      </c>
      <c r="C4" s="111"/>
      <c r="D4" s="107"/>
      <c r="E4" s="112"/>
      <c r="F4" s="113"/>
      <c r="G4" s="114">
        <f ca="1">IFERROR(NOW()-F4,"")</f>
        <v>45934.434288773147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45934.434288773147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45934.434288773147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45934.434288773147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45934.434288773147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45934.434288773147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45934.434288773147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45934.434288773147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45934.434288773147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45934.434288773147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45934.434288773147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45934.434288773147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45934.434288773147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45934.434288773147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45934.434288773147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45934.434288773147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45934.434288773147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45934.434288773147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45934.434288773147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45934.434288773147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45934.434288773147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45934.434288773147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45934.434288773147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45934.434288773147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45934.434288773147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45934.434288773147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45934.434288773147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45934.434288773147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45934.434288773147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45934.434288773147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45934.434288773147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45934.434288773147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45934.434288773147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45934.434288773147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42.602228587958962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38971</v>
      </c>
      <c r="F3" s="38">
        <v>45926.188877314817</v>
      </c>
      <c r="G3" s="39">
        <f ca="1">IFERROR(NOW()-F3,"-")</f>
        <v>8.2454114583306364</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45934.434288773147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45934.434288773147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45934.434288773147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45934.434288773147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45934.434288773147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45934.434288773147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45934.434288773147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45934.434288773147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45934.434288773147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45934.434288773147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45934.434288773147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45934.434288773147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45934.434288773147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45934.434288773147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45934.434288773147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45934.434288773147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45934.434288773147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45934.434288773147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45934.434288773147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45934.434288773147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45934.434288773147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45934.434288773147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45934.434288773147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45934.434288773147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45934.434288773147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45934.434288773147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45934.434288773147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45934.434288773147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45934.434288773147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45934.434288773147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45934.434288773147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45934.434288773147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45934.434288773147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45934.434288773147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45934.434288773147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45934.434288773147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45934.434288773147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45934.434288773147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45934.434288773147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45934.434288773147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45934.434288773147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45934.434288773147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45934.434288773147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45934.434288773147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45934.434288773147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45934.434288773147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45934.434288773147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45934.434288773147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45934.434288773147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45934.434288773147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45934.434288773147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45934.434288773147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45934.434288773147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45934.434288773147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45934.434288773147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45934.434288773147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45934.434288773147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45934.434288773147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45934.434288773147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45934.434288773147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45934.434288773147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45934.434288773147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45934.434288773147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45934.434288773147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45934.434288773147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45934.434288773147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45934.434288773147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45934.434288773147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45934.434288773147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45934.434288773147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45934.434288773147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45934.434288773147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45934.434288773147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45934.434288773147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45934.434288773147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45934.434288773147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45934.434288773147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45934.434288773147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45934.434288773147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45934.434288773147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45934.434288773147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45934.434288773147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45934.434288773147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45934.434288773147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45934.434288773147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45934.434288773147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45934.434288773147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45934.434288773147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45934.434288773147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45934.434288773147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45934.434288773147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45934.434288773147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45934.434288773147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45934.434288773147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45934.434288773147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45934.434288773147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45934.434288773147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45934.434288773147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45934.434288773147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45934.434288773147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45934.434288773147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45934.434288773147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45934.434288773147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45934.434288773147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45934.434288773147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45934.434288773147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45934.434288773147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45934.434288773147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45934.434288773147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45934.434288773147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45934.434288773147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45934.434288773147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45934.434288773147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45934.434288773147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45934.434288773147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45934.434288773147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45934.434288773147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45934.434288773147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45934.434288773147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45934.434288773147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45934.434288773147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45934.434288773147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45934.434288773147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45934.434288773147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45934.434288773147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45934.434288773147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45934.434288773147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45934.434288773147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45934.434288773147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45934.434288773147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45934.434288773147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45934.434288773147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45934.434288773147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45934.434288773147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45934.434288773147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45934.434288773147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45934.434288773147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45934.434288773147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45934.434288773147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45934.434288773147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45934.434288773147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45934.434288773147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45934.434288773147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45934.434288773147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45934.434288773147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45934.434288773147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45934.434288773147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45934.434288773147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45934.434288773147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45934.434288773147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45934.434288773147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45934.434288773147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45934.434288773147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45934.434288773147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45934.434288773147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45934.434288773147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45934.434288773147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45934.434288773147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45934.434288773147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45934.434288773147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45934.434288773147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45934.434288773147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45934.434288773147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45934.434288773147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45934.434288773147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45934.434288773147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45934.434288773147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45934.434288773147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45934.434288773147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45934.434288773147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45934.434288773147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45934.434288773147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45934.434288773147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45934.434288773147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45934.434288773147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45934.434288773147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45934.434288773147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45934.434288773147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45934.434288773147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45934.434288773147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45934.434288773147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45934.434288773147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45934.434288773147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45934.434288773147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45934.434288773147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45934.434288773147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45934.434288773147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45934.434288773147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45934.434288773147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45934.434288773147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0.55331655092595611</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7.661441550924792</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1.6156429398106411</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0.72896469907573191</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R6</v>
      </c>
      <c r="C6" s="137"/>
      <c r="D6" s="137" t="s">
        <v>33155</v>
      </c>
      <c r="E6" s="137"/>
      <c r="F6" s="137"/>
      <c r="G6" s="139">
        <f ca="1">IFERROR(NOW()-F6,"-")</f>
        <v>45934.434288773147</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R6</v>
      </c>
      <c r="C7" s="137"/>
      <c r="D7" s="137" t="s">
        <v>32989</v>
      </c>
      <c r="E7" s="137"/>
      <c r="F7" s="137"/>
      <c r="G7" s="139">
        <f ca="1">IFERROR(NOW()-F7,"-")</f>
        <v>45934.434288773147</v>
      </c>
      <c r="H7" s="137"/>
      <c r="I7" s="137" t="str">
        <f>IFERROR(VLOOKUP(D7,DB!A:F,6,0),"")</f>
        <v>SCECO</v>
      </c>
      <c r="J7" s="137" t="str">
        <f>IFERROR(VLOOKUP(D7,DB!A:G,7,0),"")</f>
        <v>Good</v>
      </c>
      <c r="K7" s="137"/>
      <c r="L7" s="137" t="str">
        <f>IFERROR(VLOOKUP(D7,DB!A:I,9,0),"")</f>
        <v>Latis</v>
      </c>
      <c r="M7" s="137"/>
    </row>
    <row r="8" spans="1:16383" ht="31.5" customHeight="1">
      <c r="A8" s="121"/>
      <c r="B8" s="137" t="str">
        <f>IFERROR(VLOOKUP(D8,DB!A:K,11,0),"")</f>
        <v>R6</v>
      </c>
      <c r="C8" s="137"/>
      <c r="D8" s="137" t="s">
        <v>33583</v>
      </c>
      <c r="E8" s="137"/>
      <c r="F8" s="137"/>
      <c r="G8" s="139">
        <f ca="1">IFERROR(NOW()-F8,"-")</f>
        <v>45934.434288773147</v>
      </c>
      <c r="H8" s="137"/>
      <c r="I8" s="137" t="str">
        <f>IFERROR(VLOOKUP(D8,DB!A:F,6,0),"")</f>
        <v>SCECO</v>
      </c>
      <c r="J8" s="137" t="str">
        <f>IFERROR(VLOOKUP(D8,DB!A:G,7,0),"")</f>
        <v>Good</v>
      </c>
      <c r="K8" s="137"/>
      <c r="L8" s="137" t="str">
        <f>IFERROR(VLOOKUP(D8,DB!A:I,9,0),"")</f>
        <v>Latis</v>
      </c>
      <c r="M8" s="137"/>
    </row>
    <row r="9" spans="1:16383" ht="31.5" customHeight="1">
      <c r="A9" s="121"/>
      <c r="B9" s="137" t="str">
        <f>IFERROR(VLOOKUP(D9,DB!A:K,11,0),"")</f>
        <v/>
      </c>
      <c r="C9" s="137"/>
      <c r="D9" s="137"/>
      <c r="E9" s="137"/>
      <c r="F9" s="137"/>
      <c r="G9" s="139">
        <f ca="1">IFERROR(NOW()-F9,"-")</f>
        <v>45934.434288773147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45934.434288773147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45934.434288773147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45934.434288773147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45934.434288773147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45934.434288773147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45934.434288773147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45934.434288773147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45934.434288773147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45934.434288773147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45934.434288773147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45934.434288773147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45934.434288773147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45934.434288773147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45934.434288773147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45934.434288773147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45934.434288773147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45934.434288773147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45934.434288773147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45934.434288773147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45934.434288773147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45934.434288773147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45934.434288773147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45934.434288773147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45934.434288773147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45934.434288773147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45934.434288773147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45934.434288773147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45934.434288773147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45934.434288773147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45934.434288773147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45934.434288773147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45934.434288773147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45934.434288773147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45934.434288773147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45934.434288773147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45934.434288773147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45934.434288773147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45934.434288773147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45934.434288773147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45934.434288773147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45934.434288773147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45934.434288773147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45934.434288773147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45934.434288773147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45934.434288773147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45934.434288773147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45934.434288773147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45934.434288773147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45934.434288773147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45934.434288773147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45934.434288773147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45934.434288773147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45934.434288773147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45934.434288773147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45934.434288773147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45934.434288773147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45934.434288773147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45934.434288773147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45934.434288773147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45934.434288773147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45934.434288773147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45934.434288773147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45934.434288773147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45934.434288773147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45934.434288773147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45934.434288773147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45934.434288773147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45934.434288773147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45934.434288773147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45934.434288773147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45934.434288773147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45934.434288773147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45934.434288773147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45934.434288773147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45934.434288773147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45934.434288773147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45934.434288773147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45934.434288773147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45934.434288773147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45934.434288773147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45934.434288773147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45934.434288773147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45934.434288773147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45934.434288773147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45934.434288773147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45934.434288773147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45934.434288773147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45934.434288773147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45934.434288773147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45934.434288773147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45934.434288773147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45934.434288773147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45934.434288773147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45934.434288773147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45934.434288773147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45934.434288773147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45934.434288773147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45934.434288773147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45934.434288773147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45934.434288773147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45934.434288773147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45934.434288773147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45934.434288773147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45934.434288773147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45934.434288773147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45934.434288773147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45934.434288773147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45934.434288773147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45934.434288773147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45934.434288773147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45934.434288773147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45934.434288773147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45934.434288773147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45934.434288773147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45934.434288773147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45934.434288773147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45934.434288773147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45934.434288773147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45934.434288773147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45934.434288773147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45934.434288773147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45934.434288773147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45934.434288773147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45934.434288773147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45934.434288773147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45934.434288773147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45934.434288773147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45934.434288773147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45934.434288773147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45934.434288773147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45934.434288773147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45934.434288773147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45934.434288773147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45934.434288773147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45934.434288773147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45934.434288773147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45934.434288773147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45934.434288773147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45934.434288773147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45934.434288773147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45934.434288773147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45934.434288773147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45934.434288773147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45934.434288773147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45934.434288773147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45934.434288773147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45934.434288773147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45934.434288773147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45934.434288773147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45934.434288773147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45934.434288773147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45934.434288773147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45934.434288773147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45934.434288773147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45934.434288773147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45934.434288773147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45934.434288773147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45934.434288773147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45934.434288773147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45934.434288773147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45934.434288773147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45934.434288773147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45934.434288773147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45934.434288773147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45934.434288773147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45934.434288773147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45934.434288773147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45934.434288773147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45934.434288773147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45934.434288773147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45934.434288773147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45934.434288773147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45934.434288773147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45934.434288773147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45934.434288773147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45934.434288773147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45934.434288773147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45934.434288773147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45934.434288773147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45934.434288773147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45934.434288773147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45934.434288773147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45934.434288773147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45934.434288773147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45934.434288773147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45934.434288773147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45934.434288773147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45934.434288773147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45934.434288773147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45934.434288773147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45934.434288773147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45934.434288773147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45934.434288773147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45934.434288773147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45934.434288773147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45934.434288773147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45934.434288773147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45934.434288773147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45934.434288773147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45934.434288773147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45934.434288773147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45934.434288773147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45934.434288773147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45934.434288773147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45934.434288773147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45934.434288773147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45934.434288773147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45934.434288773147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45934.434288773147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45934.434288773147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45934.434288773147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45934.434288773147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45934.434288773147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45934.434288773147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45934.434288773147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45934.434288773147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45934.434288773147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45934.434288773147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45934.434288773147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45934.434288773147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45934.434288773147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45934.434288773147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45934.434288773147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45934.434288773147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45934.434288773147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45934.434288773147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45934.434288773147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45934.434288773147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45934.434288773147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45934.434288773147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45934.434288773147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45934.434288773147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45934.434288773147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45934.434288773147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45934.434288773147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45934.434288773147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45934.434288773147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45934.434288773147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45934.434288773147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45934.434288773147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45934.434288773147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45934.434288773147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45934.434288773147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45934.434288773147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45934.434288773147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45934.434288773147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45934.434288773147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45934.434288773147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45934.434288773147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45934.434288773147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45934.434288773147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45934.434288773147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45934.434288773147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45934.434288773147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45934.434288773147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45934.434288773147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45934.434288773147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45934.434288773147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45934.434288773147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45934.434288773147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45934.434288773147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45934.434288773147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45934.434288773147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45934.434288773147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45934.434288773147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45934.434288773147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45934.434288773147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45934.434288773147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45934.434288773147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45934.434288773147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45934.434288773147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45934.434288773147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45934.434288773147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45934.434288773147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45934.434288773147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45934.434288773147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45934.434288773147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45934.434288773147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45934.434288773147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45934.434288773147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45934.434288773147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45934.434288773147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45934.434288773147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45934.434288773147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45934.434288773147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45934.434288773147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45934.434288773147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45934.434288773147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45934.434288773147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45934.434288773147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45934.434288773147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45934.434288773147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45934.434288773147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45934.434288773147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45934.434288773147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45934.434288773147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45934.434288773147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45934.434288773147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45934.434288773147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2025-10-04T07:27:08Z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